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9"/>
  <workbookPr/>
  <mc:AlternateContent xmlns:mc="http://schemas.openxmlformats.org/markup-compatibility/2006">
    <mc:Choice Requires="x15">
      <x15ac:absPath xmlns:x15ac="http://schemas.microsoft.com/office/spreadsheetml/2010/11/ac" url="/Users/sibookpro/Campaign Collective Dropbox/Campaign Collective Team Folder/Clients/End Fuel Poverty/Activity 2023/PPM EBSS/"/>
    </mc:Choice>
  </mc:AlternateContent>
  <xr:revisionPtr revIDLastSave="0" documentId="13_ncr:1_{92E18495-2A44-9B4D-97FE-7BA4E75A2C09}" xr6:coauthVersionLast="47" xr6:coauthVersionMax="47" xr10:uidLastSave="{00000000-0000-0000-0000-000000000000}"/>
  <bookViews>
    <workbookView minimized="1" xWindow="5060" yWindow="500" windowWidth="28000" windowHeight="17500" activeTab="7" xr2:uid="{00000000-000D-0000-FFFF-FFFF00000000}"/>
  </bookViews>
  <sheets>
    <sheet name="Cover sheet" sheetId="1" r:id="rId1"/>
    <sheet name="Contents" sheetId="2" r:id="rId2"/>
    <sheet name="Notes" sheetId="3" r:id="rId3"/>
    <sheet name="1" sheetId="25" r:id="rId4"/>
    <sheet name="2" sheetId="20" r:id="rId5"/>
    <sheet name="3" sheetId="21" r:id="rId6"/>
    <sheet name="4" sheetId="22" r:id="rId7"/>
    <sheet name="5" sheetId="23" r:id="rId8"/>
    <sheet name="6" sheetId="24" r:id="rId9"/>
  </sheets>
  <definedNames>
    <definedName name="_xlnm._FilterDatabase" localSheetId="6" hidden="1">'4'!$A$1:$I$1</definedName>
    <definedName name="_xlnm._FilterDatabase" localSheetId="7" hidden="1">'5'!$A$1:$M$366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1" i="23" l="1"/>
  <c r="I121" i="23"/>
  <c r="J121" i="23"/>
  <c r="J24" i="23"/>
  <c r="J15" i="23"/>
  <c r="J76" i="23"/>
  <c r="J26" i="23"/>
  <c r="J14" i="23"/>
  <c r="J7" i="23"/>
  <c r="J3" i="23"/>
  <c r="J44" i="23"/>
  <c r="J8" i="23"/>
  <c r="J5" i="23"/>
  <c r="J6" i="23"/>
  <c r="J82" i="23"/>
  <c r="J4" i="23"/>
  <c r="J152" i="23"/>
  <c r="J9" i="23"/>
  <c r="J166" i="23"/>
  <c r="J301" i="23"/>
  <c r="J28" i="23"/>
  <c r="J17" i="23"/>
  <c r="J103" i="23"/>
  <c r="J12" i="23"/>
  <c r="J30" i="23"/>
  <c r="J35" i="23"/>
  <c r="J90" i="23"/>
  <c r="J32" i="23"/>
  <c r="J21" i="23"/>
  <c r="J11" i="23"/>
  <c r="J27" i="23"/>
  <c r="J16" i="23"/>
  <c r="J293" i="23"/>
  <c r="J39" i="23"/>
  <c r="J306" i="23"/>
  <c r="J40" i="23"/>
  <c r="J163" i="23"/>
  <c r="J57" i="23"/>
  <c r="J63" i="23"/>
  <c r="J58" i="23"/>
  <c r="J129" i="23"/>
  <c r="J42" i="23"/>
  <c r="J53" i="23"/>
  <c r="J165" i="23"/>
  <c r="J31" i="23"/>
  <c r="J88" i="23"/>
  <c r="J284" i="23"/>
  <c r="J60" i="23"/>
  <c r="J33" i="23"/>
  <c r="J207" i="23"/>
  <c r="J81" i="23"/>
  <c r="J96" i="23"/>
  <c r="J19" i="23"/>
  <c r="J252" i="23"/>
  <c r="J117" i="23"/>
  <c r="J171" i="23"/>
  <c r="J50" i="23"/>
  <c r="J191" i="23"/>
  <c r="J92" i="23"/>
  <c r="J174" i="23"/>
  <c r="J73" i="23"/>
  <c r="J220" i="23"/>
  <c r="J48" i="23"/>
  <c r="J99" i="23"/>
  <c r="J145" i="23"/>
  <c r="J10" i="23"/>
  <c r="J43" i="23"/>
  <c r="J170" i="23"/>
  <c r="J122" i="23"/>
  <c r="J83" i="23"/>
  <c r="J113" i="23"/>
  <c r="J243" i="23"/>
  <c r="J244" i="23"/>
  <c r="J150" i="23"/>
  <c r="J66" i="23"/>
  <c r="J85" i="23"/>
  <c r="J110" i="23"/>
  <c r="J134" i="23"/>
  <c r="J25" i="23"/>
  <c r="J119" i="23"/>
  <c r="J23" i="23"/>
  <c r="J341" i="23"/>
  <c r="J157" i="23"/>
  <c r="J54" i="23"/>
  <c r="J254" i="23"/>
  <c r="J22" i="23"/>
  <c r="J61" i="23"/>
  <c r="J108" i="23"/>
  <c r="J127" i="23"/>
  <c r="J249" i="23"/>
  <c r="J190" i="23"/>
  <c r="J213" i="23"/>
  <c r="J101" i="23"/>
  <c r="J93" i="23"/>
  <c r="J224" i="23"/>
  <c r="J78" i="23"/>
  <c r="J227" i="23"/>
  <c r="J277" i="23"/>
  <c r="J162" i="23"/>
  <c r="J91" i="23"/>
  <c r="J292" i="23"/>
  <c r="J84" i="23"/>
  <c r="J69" i="23"/>
  <c r="J203" i="23"/>
  <c r="J98" i="23"/>
  <c r="J200" i="23"/>
  <c r="J168" i="23"/>
  <c r="J41" i="23"/>
  <c r="J111" i="23"/>
  <c r="J159" i="23"/>
  <c r="J156" i="23"/>
  <c r="J70" i="23"/>
  <c r="J228" i="23"/>
  <c r="J36" i="23"/>
  <c r="J68" i="23"/>
  <c r="J126" i="23"/>
  <c r="J97" i="23"/>
  <c r="J74" i="23"/>
  <c r="J158" i="23"/>
  <c r="J72" i="23"/>
  <c r="J125" i="23"/>
  <c r="J291" i="23"/>
  <c r="J130" i="23"/>
  <c r="J160" i="23"/>
  <c r="J267" i="23"/>
  <c r="J140" i="23"/>
  <c r="J59" i="23"/>
  <c r="J234" i="23"/>
  <c r="J135" i="23"/>
  <c r="J242" i="23"/>
  <c r="J178" i="23"/>
  <c r="J94" i="23"/>
  <c r="J64" i="23"/>
  <c r="J143" i="23"/>
  <c r="J269" i="23"/>
  <c r="J153" i="23"/>
  <c r="J104" i="23"/>
  <c r="J65" i="23"/>
  <c r="J233" i="23"/>
  <c r="J148" i="23"/>
  <c r="J183" i="23"/>
  <c r="J114" i="23"/>
  <c r="J112" i="23"/>
  <c r="J179" i="23"/>
  <c r="J189" i="23"/>
  <c r="J298" i="23"/>
  <c r="J56" i="23"/>
  <c r="J71" i="23"/>
  <c r="J212" i="23"/>
  <c r="J268" i="23"/>
  <c r="J79" i="23"/>
  <c r="J245" i="23"/>
  <c r="J124" i="23"/>
  <c r="J146" i="23"/>
  <c r="J259" i="23"/>
  <c r="J297" i="23"/>
  <c r="J55" i="23"/>
  <c r="J77" i="23"/>
  <c r="J47" i="23"/>
  <c r="J106" i="23"/>
  <c r="J13" i="23"/>
  <c r="J144" i="23"/>
  <c r="J139" i="23"/>
  <c r="J52" i="23"/>
  <c r="J37" i="23"/>
  <c r="J325" i="23"/>
  <c r="J283" i="23"/>
  <c r="J327" i="23"/>
  <c r="J248" i="23"/>
  <c r="J231" i="23"/>
  <c r="J310" i="23"/>
  <c r="J100" i="23"/>
  <c r="J250" i="23"/>
  <c r="J229" i="23"/>
  <c r="J62" i="23"/>
  <c r="J202" i="23"/>
  <c r="J270" i="23"/>
  <c r="J241" i="23"/>
  <c r="J176" i="23"/>
  <c r="J164" i="23"/>
  <c r="J38" i="23"/>
  <c r="J128" i="23"/>
  <c r="J214" i="23"/>
  <c r="J318" i="23"/>
  <c r="J118" i="23"/>
  <c r="J131" i="23"/>
  <c r="J208" i="23"/>
  <c r="J154" i="23"/>
  <c r="J260" i="23"/>
  <c r="J257" i="23"/>
  <c r="J199" i="23"/>
  <c r="J34" i="23"/>
  <c r="J261" i="23"/>
  <c r="J185" i="23"/>
  <c r="J180" i="23"/>
  <c r="J210" i="23"/>
  <c r="J132" i="23"/>
  <c r="J175" i="23"/>
  <c r="J286" i="23"/>
  <c r="J45" i="23"/>
  <c r="J151" i="23"/>
  <c r="J133" i="23"/>
  <c r="J218" i="23"/>
  <c r="J89" i="23"/>
  <c r="J215" i="23"/>
  <c r="J184" i="23"/>
  <c r="J315" i="23"/>
  <c r="J147" i="23"/>
  <c r="J307" i="23"/>
  <c r="J155" i="23"/>
  <c r="J338" i="23"/>
  <c r="J317" i="23"/>
  <c r="J206" i="23"/>
  <c r="J80" i="23"/>
  <c r="J320" i="23"/>
  <c r="J281" i="23"/>
  <c r="J141" i="23"/>
  <c r="J86" i="23"/>
  <c r="J18" i="23"/>
  <c r="J123" i="23"/>
  <c r="J294" i="23"/>
  <c r="J221" i="23"/>
  <c r="J142" i="23"/>
  <c r="J321" i="23"/>
  <c r="J226" i="23"/>
  <c r="J290" i="23"/>
  <c r="J278" i="23"/>
  <c r="J138" i="23"/>
  <c r="J169" i="23"/>
  <c r="J187" i="23"/>
  <c r="J316" i="23"/>
  <c r="J51" i="23"/>
  <c r="J289" i="23"/>
  <c r="J349" i="23"/>
  <c r="J194" i="23"/>
  <c r="J364" i="23"/>
  <c r="J232" i="23"/>
  <c r="J225" i="23"/>
  <c r="J255" i="23"/>
  <c r="J196" i="23"/>
  <c r="J181" i="23"/>
  <c r="J296" i="23"/>
  <c r="J282" i="23"/>
  <c r="J186" i="23"/>
  <c r="J258" i="23"/>
  <c r="J87" i="23"/>
  <c r="J95" i="23"/>
  <c r="J236" i="23"/>
  <c r="J299" i="23"/>
  <c r="J223" i="23"/>
  <c r="J120" i="23"/>
  <c r="J29" i="23"/>
  <c r="J251" i="23"/>
  <c r="J149" i="23"/>
  <c r="J109" i="23"/>
  <c r="J329" i="23"/>
  <c r="J264" i="23"/>
  <c r="J266" i="23"/>
  <c r="J356" i="23"/>
  <c r="J177" i="23"/>
  <c r="J116" i="23"/>
  <c r="J197" i="23"/>
  <c r="J107" i="23"/>
  <c r="J201" i="23"/>
  <c r="J167" i="23"/>
  <c r="J222" i="23"/>
  <c r="J288" i="23"/>
  <c r="J324" i="23"/>
  <c r="J333" i="23"/>
  <c r="J295" i="23"/>
  <c r="J345" i="23"/>
  <c r="J360" i="23"/>
  <c r="J263" i="23"/>
  <c r="J330" i="23"/>
  <c r="J262" i="23"/>
  <c r="J300" i="23"/>
  <c r="J352" i="23"/>
  <c r="J313" i="23"/>
  <c r="J209" i="23"/>
  <c r="J276" i="23"/>
  <c r="J67" i="23"/>
  <c r="J273" i="23"/>
  <c r="J355" i="23"/>
  <c r="J161" i="23"/>
  <c r="J335" i="23"/>
  <c r="J346" i="23"/>
  <c r="J365" i="23"/>
  <c r="J240" i="23"/>
  <c r="J265" i="23"/>
  <c r="J274" i="23"/>
  <c r="J304" i="23"/>
  <c r="J326" i="23"/>
  <c r="J198" i="23"/>
  <c r="J322" i="23"/>
  <c r="J280" i="23"/>
  <c r="J247" i="23"/>
  <c r="J337" i="23"/>
  <c r="J347" i="23"/>
  <c r="J49" i="23"/>
  <c r="J188" i="23"/>
  <c r="J312" i="23"/>
  <c r="J366" i="23"/>
  <c r="J195" i="23"/>
  <c r="J253" i="23"/>
  <c r="J192" i="23"/>
  <c r="J350" i="23"/>
  <c r="J193" i="23"/>
  <c r="J137" i="23"/>
  <c r="J173" i="23"/>
  <c r="J256" i="23"/>
  <c r="J182" i="23"/>
  <c r="J361" i="23"/>
  <c r="J344" i="23"/>
  <c r="J237" i="23"/>
  <c r="J115" i="23"/>
  <c r="J348" i="23"/>
  <c r="J340" i="23"/>
  <c r="J287" i="23"/>
  <c r="J357" i="23"/>
  <c r="J239" i="23"/>
  <c r="J238" i="23"/>
  <c r="J303" i="23"/>
  <c r="J311" i="23"/>
  <c r="J309" i="23"/>
  <c r="J353" i="23"/>
  <c r="J336" i="23"/>
  <c r="J285" i="23"/>
  <c r="J219" i="23"/>
  <c r="J328" i="23"/>
  <c r="J279" i="23"/>
  <c r="J205" i="23"/>
  <c r="J217" i="23"/>
  <c r="J351" i="23"/>
  <c r="J308" i="23"/>
  <c r="J354" i="23"/>
  <c r="J358" i="23"/>
  <c r="J272" i="23"/>
  <c r="J20" i="23"/>
  <c r="J314" i="23"/>
  <c r="J46" i="23"/>
  <c r="J319" i="23"/>
  <c r="J302" i="23"/>
  <c r="J105" i="23"/>
  <c r="J305" i="23"/>
  <c r="J211" i="23"/>
  <c r="J230" i="23"/>
  <c r="J359" i="23"/>
  <c r="J246" i="23"/>
  <c r="J332" i="23"/>
  <c r="J343" i="23"/>
  <c r="J342" i="23"/>
  <c r="J216" i="23"/>
  <c r="J235" i="23"/>
  <c r="J363" i="23"/>
  <c r="J102" i="23"/>
  <c r="J275" i="23"/>
  <c r="J204" i="23"/>
  <c r="J362" i="23"/>
  <c r="J339" i="23"/>
  <c r="J334" i="23"/>
  <c r="J271" i="23"/>
  <c r="J331" i="23"/>
  <c r="J136" i="23"/>
  <c r="J75" i="23"/>
  <c r="J172" i="23"/>
  <c r="J323" i="23"/>
  <c r="J2" i="23"/>
  <c r="I155" i="23"/>
  <c r="I38" i="23"/>
  <c r="I36" i="23"/>
  <c r="I171" i="23"/>
  <c r="I114" i="23"/>
  <c r="I111" i="23"/>
  <c r="I168" i="23"/>
  <c r="I99" i="23"/>
  <c r="I228" i="23"/>
  <c r="I179" i="23"/>
  <c r="I122" i="23"/>
  <c r="I64" i="23"/>
  <c r="I41" i="23"/>
  <c r="I252" i="23"/>
  <c r="I243" i="23"/>
  <c r="I151" i="23"/>
  <c r="I242" i="23"/>
  <c r="I186" i="23"/>
  <c r="I67" i="23"/>
  <c r="I221" i="23"/>
  <c r="I137" i="23"/>
  <c r="I216" i="23"/>
  <c r="I255" i="23"/>
  <c r="I73" i="23"/>
  <c r="I158" i="23"/>
  <c r="I26" i="23"/>
  <c r="I101" i="23"/>
  <c r="I93" i="23"/>
  <c r="I53" i="23"/>
  <c r="I254" i="23"/>
  <c r="I162" i="23"/>
  <c r="I203" i="23"/>
  <c r="I174" i="23"/>
  <c r="I45" i="23"/>
  <c r="I288" i="23"/>
  <c r="I161" i="23"/>
  <c r="I51" i="23"/>
  <c r="I124" i="23"/>
  <c r="I34" i="23"/>
  <c r="I59" i="23"/>
  <c r="I275" i="23"/>
  <c r="I115" i="23"/>
  <c r="I300" i="23"/>
  <c r="I187" i="23"/>
  <c r="I258" i="23"/>
  <c r="I112" i="23"/>
  <c r="I14" i="23"/>
  <c r="I119" i="23"/>
  <c r="I130" i="23"/>
  <c r="I96" i="23"/>
  <c r="I191" i="23"/>
  <c r="I42" i="23"/>
  <c r="I97" i="23"/>
  <c r="I135" i="23"/>
  <c r="I269" i="23"/>
  <c r="I235" i="23"/>
  <c r="I87" i="23"/>
  <c r="I189" i="23"/>
  <c r="I46" i="23"/>
  <c r="I105" i="23"/>
  <c r="I79" i="23"/>
  <c r="I198" i="23"/>
  <c r="I190" i="23"/>
  <c r="I117" i="23"/>
  <c r="I134" i="23"/>
  <c r="I152" i="23"/>
  <c r="I44" i="23"/>
  <c r="I78" i="23"/>
  <c r="I90" i="23"/>
  <c r="I76" i="23"/>
  <c r="I165" i="23"/>
  <c r="I85" i="23"/>
  <c r="I40" i="23"/>
  <c r="I220" i="23"/>
  <c r="I58" i="23"/>
  <c r="I136" i="23"/>
  <c r="I163" i="23"/>
  <c r="I218" i="23"/>
  <c r="I195" i="23"/>
  <c r="I264" i="23"/>
  <c r="I219" i="23"/>
  <c r="I232" i="23"/>
  <c r="I209" i="23"/>
  <c r="I304" i="23"/>
  <c r="I276" i="23"/>
  <c r="I311" i="23"/>
  <c r="I212" i="23"/>
  <c r="I303" i="23"/>
  <c r="I295" i="23"/>
  <c r="I204" i="23"/>
  <c r="I263" i="23"/>
  <c r="I271" i="23"/>
  <c r="I29" i="23"/>
  <c r="I94" i="23"/>
  <c r="I80" i="23"/>
  <c r="I225" i="23"/>
  <c r="I167" i="23"/>
  <c r="I257" i="23"/>
  <c r="I86" i="23"/>
  <c r="I215" i="23"/>
  <c r="I131" i="23"/>
  <c r="I223" i="23"/>
  <c r="I226" i="23"/>
  <c r="I147" i="23"/>
  <c r="I175" i="23"/>
  <c r="I266" i="23"/>
  <c r="I98" i="23"/>
  <c r="I170" i="23"/>
  <c r="I50" i="23"/>
  <c r="I178" i="23"/>
  <c r="I197" i="23"/>
  <c r="I118" i="23"/>
  <c r="I262" i="23"/>
  <c r="I154" i="23"/>
  <c r="I273" i="23"/>
  <c r="I176" i="23"/>
  <c r="I149" i="23"/>
  <c r="I302" i="23"/>
  <c r="I211" i="23"/>
  <c r="I199" i="23"/>
  <c r="I181" i="23"/>
  <c r="I208" i="23"/>
  <c r="I260" i="23"/>
  <c r="I24" i="23"/>
  <c r="I63" i="23"/>
  <c r="I145" i="23"/>
  <c r="I39" i="23"/>
  <c r="I159" i="23"/>
  <c r="I83" i="23"/>
  <c r="I31" i="23"/>
  <c r="I287" i="23"/>
  <c r="I182" i="23"/>
  <c r="I193" i="23"/>
  <c r="I138" i="23"/>
  <c r="I180" i="23"/>
  <c r="I222" i="23"/>
  <c r="I140" i="23"/>
  <c r="I277" i="23"/>
  <c r="I23" i="23"/>
  <c r="I84" i="23"/>
  <c r="I69" i="23"/>
  <c r="I68" i="23"/>
  <c r="I132" i="23"/>
  <c r="I188" i="23"/>
  <c r="I142" i="23"/>
  <c r="I268" i="23"/>
  <c r="I250" i="23"/>
  <c r="I126" i="23"/>
  <c r="I229" i="23"/>
  <c r="I217" i="23"/>
  <c r="I285" i="23"/>
  <c r="I245" i="23"/>
  <c r="I160" i="23"/>
  <c r="I185" i="23"/>
  <c r="I109" i="23"/>
  <c r="I246" i="23"/>
  <c r="I314" i="23"/>
  <c r="I143" i="23"/>
  <c r="I238" i="23"/>
  <c r="I120" i="23"/>
  <c r="I307" i="23"/>
  <c r="I261" i="23"/>
  <c r="I177" i="23"/>
  <c r="I278" i="23"/>
  <c r="I294" i="23"/>
  <c r="I192" i="23"/>
  <c r="I239" i="23"/>
  <c r="I95" i="23"/>
  <c r="I169" i="23"/>
  <c r="I144" i="23"/>
  <c r="I290" i="23"/>
  <c r="I62" i="23"/>
  <c r="I70" i="23"/>
  <c r="I128" i="23"/>
  <c r="I104" i="23"/>
  <c r="I202" i="23"/>
  <c r="I253" i="23"/>
  <c r="I224" i="23"/>
  <c r="I139" i="23"/>
  <c r="I201" i="23"/>
  <c r="I125" i="23"/>
  <c r="I33" i="23"/>
  <c r="I323" i="23"/>
  <c r="I5" i="23"/>
  <c r="I19" i="23"/>
  <c r="I4" i="23"/>
  <c r="I16" i="23"/>
  <c r="I54" i="23"/>
  <c r="I8" i="23"/>
  <c r="I9" i="23"/>
  <c r="I6" i="23"/>
  <c r="I7" i="23"/>
  <c r="I17" i="23"/>
  <c r="I35" i="23"/>
  <c r="I27" i="23"/>
  <c r="I10" i="23"/>
  <c r="I30" i="23"/>
  <c r="I108" i="23"/>
  <c r="I3" i="23"/>
  <c r="I244" i="23"/>
  <c r="I28" i="23"/>
  <c r="I32" i="23"/>
  <c r="I12" i="23"/>
  <c r="I21" i="23"/>
  <c r="I61" i="23"/>
  <c r="I127" i="23"/>
  <c r="I110" i="23"/>
  <c r="I66" i="23"/>
  <c r="I270" i="23"/>
  <c r="I156" i="23"/>
  <c r="I43" i="23"/>
  <c r="I325" i="23"/>
  <c r="I234" i="23"/>
  <c r="I11" i="23"/>
  <c r="I322" i="23"/>
  <c r="I81" i="23"/>
  <c r="I293" i="23"/>
  <c r="I283" i="23"/>
  <c r="I113" i="23"/>
  <c r="I157" i="23"/>
  <c r="I91" i="23"/>
  <c r="I72" i="23"/>
  <c r="I56" i="23"/>
  <c r="I48" i="23"/>
  <c r="I320" i="23"/>
  <c r="I316" i="23"/>
  <c r="I356" i="23"/>
  <c r="I251" i="23"/>
  <c r="I37" i="23"/>
  <c r="I354" i="23"/>
  <c r="I336" i="23"/>
  <c r="I365" i="23"/>
  <c r="I338" i="23"/>
  <c r="I348" i="23"/>
  <c r="I361" i="23"/>
  <c r="I358" i="23"/>
  <c r="I308" i="23"/>
  <c r="I363" i="23"/>
  <c r="I324" i="23"/>
  <c r="I364" i="23"/>
  <c r="I256" i="23"/>
  <c r="I350" i="23"/>
  <c r="I344" i="23"/>
  <c r="I330" i="23"/>
  <c r="I315" i="23"/>
  <c r="I196" i="23"/>
  <c r="I289" i="23"/>
  <c r="I206" i="23"/>
  <c r="I123" i="23"/>
  <c r="I259" i="23"/>
  <c r="I340" i="23"/>
  <c r="I241" i="23"/>
  <c r="I74" i="23"/>
  <c r="I337" i="23"/>
  <c r="I326" i="23"/>
  <c r="I231" i="23"/>
  <c r="I164" i="23"/>
  <c r="I355" i="23"/>
  <c r="I346" i="23"/>
  <c r="I353" i="23"/>
  <c r="I347" i="23"/>
  <c r="I339" i="23"/>
  <c r="I335" i="23"/>
  <c r="I343" i="23"/>
  <c r="I345" i="23"/>
  <c r="I332" i="23"/>
  <c r="I328" i="23"/>
  <c r="I362" i="23"/>
  <c r="I342" i="23"/>
  <c r="I357" i="23"/>
  <c r="I240" i="23"/>
  <c r="I334" i="23"/>
  <c r="I310" i="23"/>
  <c r="I333" i="23"/>
  <c r="I312" i="23"/>
  <c r="I352" i="23"/>
  <c r="I360" i="23"/>
  <c r="I313" i="23"/>
  <c r="I327" i="23"/>
  <c r="I284" i="23"/>
  <c r="I103" i="23"/>
  <c r="I301" i="23"/>
  <c r="I341" i="23"/>
  <c r="I2" i="23"/>
  <c r="I291" i="23"/>
  <c r="I150" i="23"/>
  <c r="I292" i="23"/>
  <c r="I200" i="23"/>
  <c r="I148" i="23"/>
  <c r="I306" i="23"/>
  <c r="I349" i="23"/>
  <c r="I296" i="23"/>
  <c r="I319" i="23"/>
  <c r="I236" i="23"/>
  <c r="I351" i="23"/>
  <c r="I321" i="23"/>
  <c r="I272" i="23"/>
  <c r="I331" i="23"/>
  <c r="I100" i="23"/>
  <c r="I280" i="23"/>
  <c r="I107" i="23"/>
  <c r="I77" i="23"/>
  <c r="I282" i="23"/>
  <c r="I247" i="23"/>
  <c r="I299" i="23"/>
  <c r="I281" i="23"/>
  <c r="I318" i="23"/>
  <c r="I297" i="23"/>
  <c r="I49" i="23"/>
  <c r="I52" i="23"/>
  <c r="I133" i="23"/>
  <c r="I116" i="23"/>
  <c r="I214" i="23"/>
  <c r="I184" i="23"/>
  <c r="I210" i="23"/>
  <c r="I205" i="23"/>
  <c r="I286" i="23"/>
  <c r="I267" i="23"/>
  <c r="I227" i="23"/>
  <c r="I248" i="23"/>
  <c r="I317" i="23"/>
  <c r="I329" i="23"/>
  <c r="I207" i="23"/>
  <c r="I213" i="23"/>
  <c r="I230" i="23"/>
  <c r="I298" i="23"/>
  <c r="I173" i="23"/>
  <c r="I274" i="23"/>
  <c r="I359" i="23"/>
  <c r="I153" i="23"/>
  <c r="I60" i="23"/>
  <c r="I249" i="23"/>
  <c r="I106" i="23"/>
  <c r="I55" i="23"/>
  <c r="I82" i="23"/>
  <c r="I102" i="23"/>
  <c r="I71" i="23"/>
  <c r="I25" i="23"/>
  <c r="I47" i="23"/>
  <c r="I309" i="23"/>
  <c r="I265" i="23"/>
  <c r="I305" i="23"/>
  <c r="I146" i="23"/>
  <c r="I129" i="23"/>
  <c r="I15" i="23"/>
  <c r="I88" i="23"/>
  <c r="I18" i="23"/>
  <c r="I279" i="23"/>
  <c r="I194" i="23"/>
  <c r="I20" i="23"/>
  <c r="I65" i="23"/>
  <c r="I57" i="23"/>
  <c r="I75" i="23"/>
  <c r="I233" i="23"/>
  <c r="I22" i="23"/>
  <c r="I89" i="23"/>
  <c r="I172" i="23"/>
  <c r="I141" i="23"/>
  <c r="I92" i="23"/>
  <c r="I237" i="23"/>
  <c r="I13" i="23"/>
  <c r="I183" i="23"/>
  <c r="I366" i="23"/>
  <c r="I166" i="23"/>
  <c r="F155" i="23"/>
  <c r="F38" i="23"/>
  <c r="M38" i="23" s="1"/>
  <c r="F36" i="23"/>
  <c r="F171" i="23"/>
  <c r="M171" i="23" s="1"/>
  <c r="F114" i="23"/>
  <c r="F111" i="23"/>
  <c r="M111" i="23" s="1"/>
  <c r="F168" i="23"/>
  <c r="M168" i="23" s="1"/>
  <c r="F99" i="23"/>
  <c r="M99" i="23" s="1"/>
  <c r="F228" i="23"/>
  <c r="M228" i="23" s="1"/>
  <c r="F179" i="23"/>
  <c r="M179" i="23" s="1"/>
  <c r="F122" i="23"/>
  <c r="M122" i="23" s="1"/>
  <c r="F64" i="23"/>
  <c r="M64" i="23" s="1"/>
  <c r="F41" i="23"/>
  <c r="M41" i="23" s="1"/>
  <c r="F252" i="23"/>
  <c r="F243" i="23"/>
  <c r="M243" i="23" s="1"/>
  <c r="F151" i="23"/>
  <c r="M151" i="23" s="1"/>
  <c r="F242" i="23"/>
  <c r="F186" i="23"/>
  <c r="M186" i="23" s="1"/>
  <c r="F67" i="23"/>
  <c r="M67" i="23" s="1"/>
  <c r="F221" i="23"/>
  <c r="F137" i="23"/>
  <c r="M137" i="23" s="1"/>
  <c r="F216" i="23"/>
  <c r="M216" i="23" s="1"/>
  <c r="F255" i="23"/>
  <c r="M255" i="23" s="1"/>
  <c r="F73" i="23"/>
  <c r="M73" i="23" s="1"/>
  <c r="F158" i="23"/>
  <c r="M158" i="23" s="1"/>
  <c r="F26" i="23"/>
  <c r="M26" i="23" s="1"/>
  <c r="F101" i="23"/>
  <c r="M101" i="23" s="1"/>
  <c r="F93" i="23"/>
  <c r="F53" i="23"/>
  <c r="M53" i="23" s="1"/>
  <c r="F254" i="23"/>
  <c r="M254" i="23" s="1"/>
  <c r="F162" i="23"/>
  <c r="M162" i="23" s="1"/>
  <c r="F203" i="23"/>
  <c r="M203" i="23" s="1"/>
  <c r="F174" i="23"/>
  <c r="M174" i="23" s="1"/>
  <c r="F45" i="23"/>
  <c r="M45" i="23" s="1"/>
  <c r="F288" i="23"/>
  <c r="M288" i="23" s="1"/>
  <c r="F161" i="23"/>
  <c r="M161" i="23" s="1"/>
  <c r="F51" i="23"/>
  <c r="M51" i="23" s="1"/>
  <c r="F124" i="23"/>
  <c r="M124" i="23" s="1"/>
  <c r="F34" i="23"/>
  <c r="M34" i="23" s="1"/>
  <c r="F59" i="23"/>
  <c r="M59" i="23" s="1"/>
  <c r="F275" i="23"/>
  <c r="M275" i="23" s="1"/>
  <c r="F115" i="23"/>
  <c r="M115" i="23" s="1"/>
  <c r="F300" i="23"/>
  <c r="M300" i="23" s="1"/>
  <c r="F187" i="23"/>
  <c r="F258" i="23"/>
  <c r="M258" i="23" s="1"/>
  <c r="F112" i="23"/>
  <c r="M112" i="23" s="1"/>
  <c r="F14" i="23"/>
  <c r="M14" i="23" s="1"/>
  <c r="F119" i="23"/>
  <c r="M119" i="23" s="1"/>
  <c r="F130" i="23"/>
  <c r="M130" i="23" s="1"/>
  <c r="F96" i="23"/>
  <c r="M96" i="23" s="1"/>
  <c r="F191" i="23"/>
  <c r="F42" i="23"/>
  <c r="F97" i="23"/>
  <c r="M97" i="23" s="1"/>
  <c r="F135" i="23"/>
  <c r="M135" i="23" s="1"/>
  <c r="F269" i="23"/>
  <c r="M269" i="23" s="1"/>
  <c r="F235" i="23"/>
  <c r="M235" i="23" s="1"/>
  <c r="F87" i="23"/>
  <c r="F189" i="23"/>
  <c r="M189" i="23" s="1"/>
  <c r="F46" i="23"/>
  <c r="M46" i="23" s="1"/>
  <c r="F105" i="23"/>
  <c r="M105" i="23" s="1"/>
  <c r="F79" i="23"/>
  <c r="M79" i="23" s="1"/>
  <c r="F198" i="23"/>
  <c r="M198" i="23" s="1"/>
  <c r="F190" i="23"/>
  <c r="M190" i="23" s="1"/>
  <c r="F117" i="23"/>
  <c r="M117" i="23" s="1"/>
  <c r="F134" i="23"/>
  <c r="F152" i="23"/>
  <c r="M152" i="23" s="1"/>
  <c r="F44" i="23"/>
  <c r="M44" i="23" s="1"/>
  <c r="F78" i="23"/>
  <c r="M78" i="23" s="1"/>
  <c r="F90" i="23"/>
  <c r="M90" i="23" s="1"/>
  <c r="F76" i="23"/>
  <c r="F165" i="23"/>
  <c r="M165" i="23" s="1"/>
  <c r="F85" i="23"/>
  <c r="M85" i="23" s="1"/>
  <c r="F40" i="23"/>
  <c r="M40" i="23" s="1"/>
  <c r="F220" i="23"/>
  <c r="F58" i="23"/>
  <c r="M58" i="23" s="1"/>
  <c r="F136" i="23"/>
  <c r="M136" i="23" s="1"/>
  <c r="F163" i="23"/>
  <c r="M163" i="23" s="1"/>
  <c r="F218" i="23"/>
  <c r="M218" i="23" s="1"/>
  <c r="F195" i="23"/>
  <c r="M195" i="23" s="1"/>
  <c r="F264" i="23"/>
  <c r="M264" i="23" s="1"/>
  <c r="F219" i="23"/>
  <c r="M219" i="23" s="1"/>
  <c r="F232" i="23"/>
  <c r="M232" i="23" s="1"/>
  <c r="F209" i="23"/>
  <c r="M209" i="23" s="1"/>
  <c r="F304" i="23"/>
  <c r="M304" i="23" s="1"/>
  <c r="F276" i="23"/>
  <c r="M276" i="23" s="1"/>
  <c r="F311" i="23"/>
  <c r="M311" i="23" s="1"/>
  <c r="F212" i="23"/>
  <c r="M212" i="23" s="1"/>
  <c r="F303" i="23"/>
  <c r="F295" i="23"/>
  <c r="F204" i="23"/>
  <c r="M204" i="23" s="1"/>
  <c r="F263" i="23"/>
  <c r="M263" i="23" s="1"/>
  <c r="F271" i="23"/>
  <c r="M271" i="23" s="1"/>
  <c r="F29" i="23"/>
  <c r="M29" i="23" s="1"/>
  <c r="F94" i="23"/>
  <c r="M94" i="23" s="1"/>
  <c r="F80" i="23"/>
  <c r="F225" i="23"/>
  <c r="F167" i="23"/>
  <c r="M167" i="23" s="1"/>
  <c r="F257" i="23"/>
  <c r="F86" i="23"/>
  <c r="F215" i="23"/>
  <c r="M215" i="23" s="1"/>
  <c r="F131" i="23"/>
  <c r="F223" i="23"/>
  <c r="F226" i="23"/>
  <c r="M226" i="23" s="1"/>
  <c r="F147" i="23"/>
  <c r="M147" i="23" s="1"/>
  <c r="F175" i="23"/>
  <c r="F266" i="23"/>
  <c r="F98" i="23"/>
  <c r="M98" i="23" s="1"/>
  <c r="F170" i="23"/>
  <c r="M170" i="23" s="1"/>
  <c r="F50" i="23"/>
  <c r="M50" i="23" s="1"/>
  <c r="F178" i="23"/>
  <c r="M178" i="23" s="1"/>
  <c r="F197" i="23"/>
  <c r="F118" i="23"/>
  <c r="M118" i="23" s="1"/>
  <c r="F262" i="23"/>
  <c r="M262" i="23" s="1"/>
  <c r="F154" i="23"/>
  <c r="M154" i="23" s="1"/>
  <c r="F273" i="23"/>
  <c r="F176" i="23"/>
  <c r="M176" i="23" s="1"/>
  <c r="F149" i="23"/>
  <c r="F302" i="23"/>
  <c r="F211" i="23"/>
  <c r="M211" i="23" s="1"/>
  <c r="F199" i="23"/>
  <c r="M199" i="23" s="1"/>
  <c r="F181" i="23"/>
  <c r="M181" i="23" s="1"/>
  <c r="F208" i="23"/>
  <c r="M208" i="23" s="1"/>
  <c r="F260" i="23"/>
  <c r="M260" i="23" s="1"/>
  <c r="F24" i="23"/>
  <c r="F63" i="23"/>
  <c r="M63" i="23" s="1"/>
  <c r="F145" i="23"/>
  <c r="M145" i="23" s="1"/>
  <c r="F39" i="23"/>
  <c r="F159" i="23"/>
  <c r="F83" i="23"/>
  <c r="F31" i="23"/>
  <c r="M31" i="23" s="1"/>
  <c r="F287" i="23"/>
  <c r="F182" i="23"/>
  <c r="M182" i="23" s="1"/>
  <c r="F193" i="23"/>
  <c r="M193" i="23" s="1"/>
  <c r="F138" i="23"/>
  <c r="M138" i="23" s="1"/>
  <c r="F180" i="23"/>
  <c r="M180" i="23" s="1"/>
  <c r="F222" i="23"/>
  <c r="F140" i="23"/>
  <c r="F277" i="23"/>
  <c r="F23" i="23"/>
  <c r="M23" i="23" s="1"/>
  <c r="F84" i="23"/>
  <c r="F69" i="23"/>
  <c r="M69" i="23" s="1"/>
  <c r="F68" i="23"/>
  <c r="M68" i="23" s="1"/>
  <c r="F132" i="23"/>
  <c r="M132" i="23" s="1"/>
  <c r="F188" i="23"/>
  <c r="M188" i="23" s="1"/>
  <c r="F142" i="23"/>
  <c r="M142" i="23" s="1"/>
  <c r="F268" i="23"/>
  <c r="F250" i="23"/>
  <c r="M250" i="23" s="1"/>
  <c r="F126" i="23"/>
  <c r="M126" i="23" s="1"/>
  <c r="F229" i="23"/>
  <c r="F217" i="23"/>
  <c r="M217" i="23" s="1"/>
  <c r="F285" i="23"/>
  <c r="M285" i="23" s="1"/>
  <c r="F245" i="23"/>
  <c r="M245" i="23" s="1"/>
  <c r="F160" i="23"/>
  <c r="M160" i="23" s="1"/>
  <c r="F185" i="23"/>
  <c r="F109" i="23"/>
  <c r="M109" i="23" s="1"/>
  <c r="F246" i="23"/>
  <c r="M246" i="23" s="1"/>
  <c r="F314" i="23"/>
  <c r="M314" i="23" s="1"/>
  <c r="F143" i="23"/>
  <c r="F238" i="23"/>
  <c r="M238" i="23" s="1"/>
  <c r="F120" i="23"/>
  <c r="M120" i="23" s="1"/>
  <c r="F307" i="23"/>
  <c r="M307" i="23" s="1"/>
  <c r="F261" i="23"/>
  <c r="M261" i="23" s="1"/>
  <c r="F177" i="23"/>
  <c r="M177" i="23" s="1"/>
  <c r="F278" i="23"/>
  <c r="M278" i="23" s="1"/>
  <c r="F294" i="23"/>
  <c r="M294" i="23" s="1"/>
  <c r="F192" i="23"/>
  <c r="M192" i="23" s="1"/>
  <c r="F239" i="23"/>
  <c r="M239" i="23" s="1"/>
  <c r="F95" i="23"/>
  <c r="M95" i="23" s="1"/>
  <c r="F169" i="23"/>
  <c r="M169" i="23" s="1"/>
  <c r="F144" i="23"/>
  <c r="F290" i="23"/>
  <c r="F62" i="23"/>
  <c r="M62" i="23" s="1"/>
  <c r="F70" i="23"/>
  <c r="M70" i="23" s="1"/>
  <c r="F128" i="23"/>
  <c r="F104" i="23"/>
  <c r="M104" i="23" s="1"/>
  <c r="F202" i="23"/>
  <c r="M202" i="23" s="1"/>
  <c r="F253" i="23"/>
  <c r="M253" i="23" s="1"/>
  <c r="F224" i="23"/>
  <c r="M224" i="23" s="1"/>
  <c r="F139" i="23"/>
  <c r="M139" i="23" s="1"/>
  <c r="F201" i="23"/>
  <c r="M201" i="23" s="1"/>
  <c r="F125" i="23"/>
  <c r="M125" i="23" s="1"/>
  <c r="F33" i="23"/>
  <c r="M33" i="23" s="1"/>
  <c r="F323" i="23"/>
  <c r="M323" i="23" s="1"/>
  <c r="F5" i="23"/>
  <c r="M5" i="23" s="1"/>
  <c r="F19" i="23"/>
  <c r="M19" i="23" s="1"/>
  <c r="F4" i="23"/>
  <c r="M4" i="23" s="1"/>
  <c r="F16" i="23"/>
  <c r="M16" i="23" s="1"/>
  <c r="F54" i="23"/>
  <c r="M54" i="23" s="1"/>
  <c r="F8" i="23"/>
  <c r="M8" i="23" s="1"/>
  <c r="F9" i="23"/>
  <c r="F6" i="23"/>
  <c r="F7" i="23"/>
  <c r="M7" i="23" s="1"/>
  <c r="F17" i="23"/>
  <c r="F35" i="23"/>
  <c r="F27" i="23"/>
  <c r="M27" i="23" s="1"/>
  <c r="F10" i="23"/>
  <c r="F30" i="23"/>
  <c r="M30" i="23" s="1"/>
  <c r="F108" i="23"/>
  <c r="M108" i="23" s="1"/>
  <c r="F3" i="23"/>
  <c r="F244" i="23"/>
  <c r="M244" i="23" s="1"/>
  <c r="F28" i="23"/>
  <c r="M28" i="23" s="1"/>
  <c r="F32" i="23"/>
  <c r="M32" i="23" s="1"/>
  <c r="F12" i="23"/>
  <c r="M12" i="23" s="1"/>
  <c r="F21" i="23"/>
  <c r="M21" i="23" s="1"/>
  <c r="F61" i="23"/>
  <c r="M61" i="23" s="1"/>
  <c r="F127" i="23"/>
  <c r="M127" i="23" s="1"/>
  <c r="F110" i="23"/>
  <c r="M110" i="23" s="1"/>
  <c r="F66" i="23"/>
  <c r="M66" i="23" s="1"/>
  <c r="F270" i="23"/>
  <c r="M270" i="23" s="1"/>
  <c r="F156" i="23"/>
  <c r="M156" i="23" s="1"/>
  <c r="F43" i="23"/>
  <c r="M43" i="23" s="1"/>
  <c r="F325" i="23"/>
  <c r="F234" i="23"/>
  <c r="M234" i="23" s="1"/>
  <c r="F11" i="23"/>
  <c r="F322" i="23"/>
  <c r="F81" i="23"/>
  <c r="M81" i="23" s="1"/>
  <c r="F293" i="23"/>
  <c r="M293" i="23" s="1"/>
  <c r="F283" i="23"/>
  <c r="M283" i="23" s="1"/>
  <c r="F113" i="23"/>
  <c r="M113" i="23" s="1"/>
  <c r="F157" i="23"/>
  <c r="M157" i="23" s="1"/>
  <c r="F91" i="23"/>
  <c r="M91" i="23" s="1"/>
  <c r="F72" i="23"/>
  <c r="M72" i="23" s="1"/>
  <c r="F56" i="23"/>
  <c r="F48" i="23"/>
  <c r="M48" i="23" s="1"/>
  <c r="F320" i="23"/>
  <c r="M320" i="23" s="1"/>
  <c r="F316" i="23"/>
  <c r="M316" i="23" s="1"/>
  <c r="F356" i="23"/>
  <c r="M356" i="23" s="1"/>
  <c r="F251" i="23"/>
  <c r="M251" i="23" s="1"/>
  <c r="F37" i="23"/>
  <c r="M37" i="23" s="1"/>
  <c r="F354" i="23"/>
  <c r="M354" i="23" s="1"/>
  <c r="F336" i="23"/>
  <c r="F365" i="23"/>
  <c r="M365" i="23" s="1"/>
  <c r="F338" i="23"/>
  <c r="M338" i="23" s="1"/>
  <c r="F348" i="23"/>
  <c r="M348" i="23" s="1"/>
  <c r="F361" i="23"/>
  <c r="F358" i="23"/>
  <c r="M358" i="23" s="1"/>
  <c r="F308" i="23"/>
  <c r="F363" i="23"/>
  <c r="M363" i="23" s="1"/>
  <c r="F324" i="23"/>
  <c r="F364" i="23"/>
  <c r="M364" i="23" s="1"/>
  <c r="F256" i="23"/>
  <c r="F350" i="23"/>
  <c r="F344" i="23"/>
  <c r="F330" i="23"/>
  <c r="F315" i="23"/>
  <c r="M315" i="23" s="1"/>
  <c r="F196" i="23"/>
  <c r="M196" i="23" s="1"/>
  <c r="F289" i="23"/>
  <c r="F206" i="23"/>
  <c r="M206" i="23" s="1"/>
  <c r="F123" i="23"/>
  <c r="M123" i="23" s="1"/>
  <c r="F259" i="23"/>
  <c r="M259" i="23" s="1"/>
  <c r="F340" i="23"/>
  <c r="F241" i="23"/>
  <c r="F74" i="23"/>
  <c r="F337" i="23"/>
  <c r="M337" i="23" s="1"/>
  <c r="F326" i="23"/>
  <c r="F231" i="23"/>
  <c r="F164" i="23"/>
  <c r="M164" i="23" s="1"/>
  <c r="F355" i="23"/>
  <c r="M355" i="23" s="1"/>
  <c r="F346" i="23"/>
  <c r="F353" i="23"/>
  <c r="M353" i="23" s="1"/>
  <c r="F347" i="23"/>
  <c r="F339" i="23"/>
  <c r="M339" i="23" s="1"/>
  <c r="F335" i="23"/>
  <c r="F343" i="23"/>
  <c r="M343" i="23" s="1"/>
  <c r="F345" i="23"/>
  <c r="M345" i="23" s="1"/>
  <c r="F332" i="23"/>
  <c r="M332" i="23" s="1"/>
  <c r="F328" i="23"/>
  <c r="F362" i="23"/>
  <c r="M362" i="23" s="1"/>
  <c r="F342" i="23"/>
  <c r="M342" i="23" s="1"/>
  <c r="F357" i="23"/>
  <c r="M357" i="23" s="1"/>
  <c r="F240" i="23"/>
  <c r="F334" i="23"/>
  <c r="M334" i="23" s="1"/>
  <c r="F310" i="23"/>
  <c r="M310" i="23" s="1"/>
  <c r="F333" i="23"/>
  <c r="M333" i="23" s="1"/>
  <c r="F312" i="23"/>
  <c r="F352" i="23"/>
  <c r="M352" i="23" s="1"/>
  <c r="F360" i="23"/>
  <c r="M360" i="23" s="1"/>
  <c r="F313" i="23"/>
  <c r="F327" i="23"/>
  <c r="F284" i="23"/>
  <c r="M284" i="23" s="1"/>
  <c r="F103" i="23"/>
  <c r="M103" i="23" s="1"/>
  <c r="F301" i="23"/>
  <c r="M301" i="23" s="1"/>
  <c r="F341" i="23"/>
  <c r="F2" i="23"/>
  <c r="F291" i="23"/>
  <c r="F150" i="23"/>
  <c r="F292" i="23"/>
  <c r="F200" i="23"/>
  <c r="F148" i="23"/>
  <c r="M148" i="23" s="1"/>
  <c r="F306" i="23"/>
  <c r="M306" i="23" s="1"/>
  <c r="F349" i="23"/>
  <c r="F296" i="23"/>
  <c r="F319" i="23"/>
  <c r="M319" i="23" s="1"/>
  <c r="F236" i="23"/>
  <c r="M236" i="23" s="1"/>
  <c r="F351" i="23"/>
  <c r="F321" i="23"/>
  <c r="M321" i="23" s="1"/>
  <c r="F272" i="23"/>
  <c r="M272" i="23" s="1"/>
  <c r="F331" i="23"/>
  <c r="M331" i="23" s="1"/>
  <c r="F100" i="23"/>
  <c r="F280" i="23"/>
  <c r="M280" i="23" s="1"/>
  <c r="F107" i="23"/>
  <c r="M107" i="23" s="1"/>
  <c r="F77" i="23"/>
  <c r="F282" i="23"/>
  <c r="F247" i="23"/>
  <c r="M247" i="23" s="1"/>
  <c r="F299" i="23"/>
  <c r="M299" i="23" s="1"/>
  <c r="F281" i="23"/>
  <c r="M281" i="23" s="1"/>
  <c r="F318" i="23"/>
  <c r="F297" i="23"/>
  <c r="M297" i="23" s="1"/>
  <c r="F49" i="23"/>
  <c r="M49" i="23" s="1"/>
  <c r="F52" i="23"/>
  <c r="M52" i="23" s="1"/>
  <c r="F133" i="23"/>
  <c r="F116" i="23"/>
  <c r="M116" i="23" s="1"/>
  <c r="F214" i="23"/>
  <c r="M214" i="23" s="1"/>
  <c r="F184" i="23"/>
  <c r="F210" i="23"/>
  <c r="F205" i="23"/>
  <c r="M205" i="23" s="1"/>
  <c r="F286" i="23"/>
  <c r="M286" i="23" s="1"/>
  <c r="F267" i="23"/>
  <c r="M267" i="23" s="1"/>
  <c r="F227" i="23"/>
  <c r="F248" i="23"/>
  <c r="M248" i="23" s="1"/>
  <c r="F317" i="23"/>
  <c r="M317" i="23" s="1"/>
  <c r="F329" i="23"/>
  <c r="M329" i="23" s="1"/>
  <c r="F207" i="23"/>
  <c r="F213" i="23"/>
  <c r="M213" i="23" s="1"/>
  <c r="F230" i="23"/>
  <c r="M230" i="23" s="1"/>
  <c r="F298" i="23"/>
  <c r="F173" i="23"/>
  <c r="F274" i="23"/>
  <c r="F359" i="23"/>
  <c r="M359" i="23" s="1"/>
  <c r="F153" i="23"/>
  <c r="M153" i="23" s="1"/>
  <c r="F60" i="23"/>
  <c r="F249" i="23"/>
  <c r="F106" i="23"/>
  <c r="M106" i="23" s="1"/>
  <c r="F55" i="23"/>
  <c r="M55" i="23" s="1"/>
  <c r="F82" i="23"/>
  <c r="F102" i="23"/>
  <c r="M102" i="23" s="1"/>
  <c r="F71" i="23"/>
  <c r="M71" i="23" s="1"/>
  <c r="F25" i="23"/>
  <c r="M25" i="23" s="1"/>
  <c r="F47" i="23"/>
  <c r="F309" i="23"/>
  <c r="M309" i="23" s="1"/>
  <c r="F265" i="23"/>
  <c r="M265" i="23" s="1"/>
  <c r="F305" i="23"/>
  <c r="M305" i="23" s="1"/>
  <c r="F146" i="23"/>
  <c r="F129" i="23"/>
  <c r="M129" i="23" s="1"/>
  <c r="F15" i="23"/>
  <c r="F88" i="23"/>
  <c r="F18" i="23"/>
  <c r="F279" i="23"/>
  <c r="F194" i="23"/>
  <c r="M194" i="23" s="1"/>
  <c r="F20" i="23"/>
  <c r="F65" i="23"/>
  <c r="F57" i="23"/>
  <c r="F75" i="23"/>
  <c r="M75" i="23" s="1"/>
  <c r="F233" i="23"/>
  <c r="M233" i="23" s="1"/>
  <c r="F22" i="23"/>
  <c r="F89" i="23"/>
  <c r="M89" i="23" s="1"/>
  <c r="F172" i="23"/>
  <c r="M172" i="23" s="1"/>
  <c r="F141" i="23"/>
  <c r="M141" i="23" s="1"/>
  <c r="F92" i="23"/>
  <c r="F237" i="23"/>
  <c r="F13" i="23"/>
  <c r="M13" i="23" s="1"/>
  <c r="F183" i="23"/>
  <c r="M183" i="23" s="1"/>
  <c r="F366" i="23"/>
  <c r="F166" i="23"/>
  <c r="M166" i="23" s="1"/>
  <c r="H3" i="22"/>
  <c r="H8" i="22"/>
  <c r="H10" i="22"/>
  <c r="H5" i="22"/>
  <c r="H7" i="22"/>
  <c r="H2" i="22"/>
  <c r="H4" i="22"/>
  <c r="H9" i="22"/>
  <c r="H11" i="22"/>
  <c r="H6" i="22"/>
  <c r="H13" i="22"/>
  <c r="H12" i="22"/>
  <c r="E3" i="22"/>
  <c r="I3" i="22" s="1"/>
  <c r="E8" i="22"/>
  <c r="I8" i="22" s="1"/>
  <c r="E10" i="22"/>
  <c r="I10" i="22" s="1"/>
  <c r="E5" i="22"/>
  <c r="E7" i="22"/>
  <c r="I7" i="22" s="1"/>
  <c r="E2" i="22"/>
  <c r="I2" i="22" s="1"/>
  <c r="E4" i="22"/>
  <c r="I4" i="22" s="1"/>
  <c r="E9" i="22"/>
  <c r="I9" i="22" s="1"/>
  <c r="E11" i="22"/>
  <c r="I11" i="22" s="1"/>
  <c r="E6" i="22"/>
  <c r="I6" i="22" s="1"/>
  <c r="E13" i="22"/>
  <c r="I13" i="22" s="1"/>
  <c r="E12" i="22"/>
  <c r="I12" i="22" s="1"/>
  <c r="K216" i="23" l="1"/>
  <c r="L216" i="23" s="1"/>
  <c r="K55" i="23"/>
  <c r="L55" i="23" s="1"/>
  <c r="K306" i="23"/>
  <c r="L306" i="23" s="1"/>
  <c r="K247" i="23"/>
  <c r="L247" i="23" s="1"/>
  <c r="K178" i="23"/>
  <c r="L178" i="23" s="1"/>
  <c r="K111" i="23"/>
  <c r="L111" i="23" s="1"/>
  <c r="K2" i="23"/>
  <c r="L2" i="23" s="1"/>
  <c r="K251" i="23"/>
  <c r="L251" i="23" s="1"/>
  <c r="K281" i="23"/>
  <c r="L281" i="23" s="1"/>
  <c r="K73" i="23"/>
  <c r="L73" i="23" s="1"/>
  <c r="K246" i="23"/>
  <c r="L246" i="23" s="1"/>
  <c r="K304" i="23"/>
  <c r="L304" i="23" s="1"/>
  <c r="K236" i="23"/>
  <c r="L236" i="23" s="1"/>
  <c r="K215" i="23"/>
  <c r="L215" i="23" s="1"/>
  <c r="K245" i="23"/>
  <c r="L245" i="23" s="1"/>
  <c r="K267" i="23"/>
  <c r="L267" i="23" s="1"/>
  <c r="K203" i="23"/>
  <c r="L203" i="23" s="1"/>
  <c r="K171" i="23"/>
  <c r="L171" i="23" s="1"/>
  <c r="K21" i="23"/>
  <c r="L21" i="23" s="1"/>
  <c r="K305" i="23"/>
  <c r="L305" i="23" s="1"/>
  <c r="K333" i="23"/>
  <c r="L333" i="23" s="1"/>
  <c r="K232" i="23"/>
  <c r="L232" i="23" s="1"/>
  <c r="K45" i="23"/>
  <c r="L45" i="23" s="1"/>
  <c r="K183" i="23"/>
  <c r="L183" i="23" s="1"/>
  <c r="K72" i="23"/>
  <c r="L72" i="23" s="1"/>
  <c r="K108" i="23"/>
  <c r="L108" i="23" s="1"/>
  <c r="K81" i="23"/>
  <c r="L81" i="23" s="1"/>
  <c r="K5" i="23"/>
  <c r="L5" i="23" s="1"/>
  <c r="K334" i="23"/>
  <c r="L334" i="23" s="1"/>
  <c r="K311" i="23"/>
  <c r="L311" i="23" s="1"/>
  <c r="K201" i="23"/>
  <c r="L201" i="23" s="1"/>
  <c r="K278" i="23"/>
  <c r="L278" i="23" s="1"/>
  <c r="K176" i="23"/>
  <c r="L176" i="23" s="1"/>
  <c r="K153" i="23"/>
  <c r="L153" i="23" s="1"/>
  <c r="K68" i="23"/>
  <c r="L68" i="23" s="1"/>
  <c r="K157" i="23"/>
  <c r="L157" i="23" s="1"/>
  <c r="K31" i="23"/>
  <c r="L31" i="23" s="1"/>
  <c r="K121" i="23"/>
  <c r="L121" i="23" s="1"/>
  <c r="M92" i="23"/>
  <c r="K92" i="23"/>
  <c r="L92" i="23" s="1"/>
  <c r="M18" i="23"/>
  <c r="K18" i="23"/>
  <c r="L18" i="23" s="1"/>
  <c r="M47" i="23"/>
  <c r="K47" i="23"/>
  <c r="L47" i="23" s="1"/>
  <c r="M173" i="23"/>
  <c r="K173" i="23"/>
  <c r="L173" i="23" s="1"/>
  <c r="M210" i="23"/>
  <c r="K210" i="23"/>
  <c r="L210" i="23" s="1"/>
  <c r="M282" i="23"/>
  <c r="K282" i="23"/>
  <c r="L282" i="23" s="1"/>
  <c r="M100" i="23"/>
  <c r="K100" i="23"/>
  <c r="L100" i="23" s="1"/>
  <c r="M351" i="23"/>
  <c r="K351" i="23"/>
  <c r="L351" i="23" s="1"/>
  <c r="M349" i="23"/>
  <c r="K349" i="23"/>
  <c r="L349" i="23" s="1"/>
  <c r="M292" i="23"/>
  <c r="K292" i="23"/>
  <c r="L292" i="23" s="1"/>
  <c r="M341" i="23"/>
  <c r="K341" i="23"/>
  <c r="L341" i="23" s="1"/>
  <c r="M327" i="23"/>
  <c r="K327" i="23"/>
  <c r="L327" i="23" s="1"/>
  <c r="M312" i="23"/>
  <c r="K312" i="23"/>
  <c r="L312" i="23" s="1"/>
  <c r="M335" i="23"/>
  <c r="K335" i="23"/>
  <c r="L335" i="23" s="1"/>
  <c r="M346" i="23"/>
  <c r="K346" i="23"/>
  <c r="L346" i="23" s="1"/>
  <c r="M326" i="23"/>
  <c r="K326" i="23"/>
  <c r="L326" i="23" s="1"/>
  <c r="M340" i="23"/>
  <c r="K340" i="23"/>
  <c r="L340" i="23" s="1"/>
  <c r="M289" i="23"/>
  <c r="K289" i="23"/>
  <c r="L289" i="23" s="1"/>
  <c r="M344" i="23"/>
  <c r="K344" i="23"/>
  <c r="L344" i="23" s="1"/>
  <c r="M324" i="23"/>
  <c r="K324" i="23"/>
  <c r="L324" i="23" s="1"/>
  <c r="M361" i="23"/>
  <c r="K361" i="23"/>
  <c r="L361" i="23" s="1"/>
  <c r="M56" i="23"/>
  <c r="K56" i="23"/>
  <c r="L56" i="23" s="1"/>
  <c r="M65" i="23"/>
  <c r="K65" i="23"/>
  <c r="L65" i="23" s="1"/>
  <c r="M82" i="23"/>
  <c r="K82" i="23"/>
  <c r="L82" i="23" s="1"/>
  <c r="M207" i="23"/>
  <c r="K207" i="23"/>
  <c r="L207" i="23" s="1"/>
  <c r="M318" i="23"/>
  <c r="K318" i="23"/>
  <c r="L318" i="23" s="1"/>
  <c r="M328" i="23"/>
  <c r="K328" i="23"/>
  <c r="L328" i="23" s="1"/>
  <c r="M366" i="23"/>
  <c r="K366" i="23"/>
  <c r="L366" i="23" s="1"/>
  <c r="M22" i="23"/>
  <c r="K22" i="23"/>
  <c r="L22" i="23" s="1"/>
  <c r="M146" i="23"/>
  <c r="K146" i="23"/>
  <c r="L146" i="23" s="1"/>
  <c r="M60" i="23"/>
  <c r="K60" i="23"/>
  <c r="L60" i="23" s="1"/>
  <c r="M227" i="23"/>
  <c r="K227" i="23"/>
  <c r="L227" i="23" s="1"/>
  <c r="M133" i="23"/>
  <c r="K133" i="23"/>
  <c r="L133" i="23" s="1"/>
  <c r="M240" i="23"/>
  <c r="K240" i="23"/>
  <c r="L240" i="23" s="1"/>
  <c r="K323" i="23"/>
  <c r="L323" i="23" s="1"/>
  <c r="K331" i="23"/>
  <c r="L331" i="23" s="1"/>
  <c r="K362" i="23"/>
  <c r="L362" i="23" s="1"/>
  <c r="K363" i="23"/>
  <c r="L363" i="23" s="1"/>
  <c r="K343" i="23"/>
  <c r="L343" i="23" s="1"/>
  <c r="K230" i="23"/>
  <c r="L230" i="23" s="1"/>
  <c r="K319" i="23"/>
  <c r="L319" i="23" s="1"/>
  <c r="K358" i="23"/>
  <c r="L358" i="23" s="1"/>
  <c r="K205" i="23"/>
  <c r="L205" i="23" s="1"/>
  <c r="K353" i="23"/>
  <c r="L353" i="23" s="1"/>
  <c r="K239" i="23"/>
  <c r="L239" i="23" s="1"/>
  <c r="K115" i="23"/>
  <c r="L115" i="23" s="1"/>
  <c r="K253" i="23"/>
  <c r="L253" i="23" s="1"/>
  <c r="K49" i="23"/>
  <c r="L49" i="23" s="1"/>
  <c r="K198" i="23"/>
  <c r="L198" i="23" s="1"/>
  <c r="K355" i="23"/>
  <c r="L355" i="23" s="1"/>
  <c r="K352" i="23"/>
  <c r="L352" i="23" s="1"/>
  <c r="K360" i="23"/>
  <c r="L360" i="23" s="1"/>
  <c r="K288" i="23"/>
  <c r="L288" i="23" s="1"/>
  <c r="K116" i="23"/>
  <c r="L116" i="23" s="1"/>
  <c r="K329" i="23"/>
  <c r="L329" i="23" s="1"/>
  <c r="K120" i="23"/>
  <c r="L120" i="23" s="1"/>
  <c r="K258" i="23"/>
  <c r="L258" i="23" s="1"/>
  <c r="K196" i="23"/>
  <c r="L196" i="23" s="1"/>
  <c r="K194" i="23"/>
  <c r="L194" i="23" s="1"/>
  <c r="K169" i="23"/>
  <c r="L169" i="23" s="1"/>
  <c r="K321" i="23"/>
  <c r="L321" i="23" s="1"/>
  <c r="K206" i="23"/>
  <c r="L206" i="23" s="1"/>
  <c r="K147" i="23"/>
  <c r="L147" i="23" s="1"/>
  <c r="K218" i="23"/>
  <c r="L218" i="23" s="1"/>
  <c r="K132" i="23"/>
  <c r="L132" i="23" s="1"/>
  <c r="K34" i="23"/>
  <c r="L34" i="23" s="1"/>
  <c r="K208" i="23"/>
  <c r="L208" i="23" s="1"/>
  <c r="K38" i="23"/>
  <c r="L38" i="23" s="1"/>
  <c r="K202" i="23"/>
  <c r="L202" i="23" s="1"/>
  <c r="K310" i="23"/>
  <c r="L310" i="23" s="1"/>
  <c r="K37" i="23"/>
  <c r="L37" i="23" s="1"/>
  <c r="K106" i="23"/>
  <c r="L106" i="23" s="1"/>
  <c r="K259" i="23"/>
  <c r="L259" i="23" s="1"/>
  <c r="K212" i="23"/>
  <c r="L212" i="23" s="1"/>
  <c r="K179" i="23"/>
  <c r="L179" i="23" s="1"/>
  <c r="K233" i="23"/>
  <c r="L233" i="23" s="1"/>
  <c r="K64" i="23"/>
  <c r="L64" i="23" s="1"/>
  <c r="K234" i="23"/>
  <c r="L234" i="23" s="1"/>
  <c r="K130" i="23"/>
  <c r="L130" i="23" s="1"/>
  <c r="K97" i="23"/>
  <c r="L97" i="23" s="1"/>
  <c r="K70" i="23"/>
  <c r="L70" i="23" s="1"/>
  <c r="K168" i="23"/>
  <c r="L168" i="23" s="1"/>
  <c r="K78" i="23"/>
  <c r="L78" i="23" s="1"/>
  <c r="K190" i="23"/>
  <c r="L190" i="23" s="1"/>
  <c r="K254" i="23"/>
  <c r="L254" i="23" s="1"/>
  <c r="K119" i="23"/>
  <c r="L119" i="23" s="1"/>
  <c r="K66" i="23"/>
  <c r="L66" i="23" s="1"/>
  <c r="K122" i="23"/>
  <c r="L122" i="23" s="1"/>
  <c r="K99" i="23"/>
  <c r="L99" i="23" s="1"/>
  <c r="K19" i="23"/>
  <c r="L19" i="23" s="1"/>
  <c r="K53" i="23"/>
  <c r="L53" i="23" s="1"/>
  <c r="K163" i="23"/>
  <c r="L163" i="23" s="1"/>
  <c r="K16" i="23"/>
  <c r="L16" i="23" s="1"/>
  <c r="K90" i="23"/>
  <c r="L90" i="23" s="1"/>
  <c r="K28" i="23"/>
  <c r="L28" i="23" s="1"/>
  <c r="K4" i="23"/>
  <c r="L4" i="23" s="1"/>
  <c r="K44" i="23"/>
  <c r="L44" i="23" s="1"/>
  <c r="M6" i="23"/>
  <c r="K6" i="23"/>
  <c r="L6" i="23" s="1"/>
  <c r="M273" i="23"/>
  <c r="K273" i="23"/>
  <c r="L273" i="23" s="1"/>
  <c r="M197" i="23"/>
  <c r="K197" i="23"/>
  <c r="L197" i="23" s="1"/>
  <c r="M86" i="23"/>
  <c r="K86" i="23"/>
  <c r="L86" i="23" s="1"/>
  <c r="M80" i="23"/>
  <c r="K80" i="23"/>
  <c r="L80" i="23" s="1"/>
  <c r="M191" i="23"/>
  <c r="K191" i="23"/>
  <c r="L191" i="23" s="1"/>
  <c r="M36" i="23"/>
  <c r="K36" i="23"/>
  <c r="L36" i="23" s="1"/>
  <c r="M20" i="23"/>
  <c r="K20" i="23"/>
  <c r="L20" i="23" s="1"/>
  <c r="M88" i="23"/>
  <c r="K88" i="23"/>
  <c r="L88" i="23" s="1"/>
  <c r="M298" i="23"/>
  <c r="K298" i="23"/>
  <c r="L298" i="23" s="1"/>
  <c r="M184" i="23"/>
  <c r="K184" i="23"/>
  <c r="L184" i="23" s="1"/>
  <c r="M77" i="23"/>
  <c r="K77" i="23"/>
  <c r="L77" i="23" s="1"/>
  <c r="M150" i="23"/>
  <c r="K150" i="23"/>
  <c r="L150" i="23" s="1"/>
  <c r="M313" i="23"/>
  <c r="K313" i="23"/>
  <c r="L313" i="23" s="1"/>
  <c r="M350" i="23"/>
  <c r="K350" i="23"/>
  <c r="L350" i="23" s="1"/>
  <c r="M11" i="23"/>
  <c r="K11" i="23"/>
  <c r="L11" i="23" s="1"/>
  <c r="M35" i="23"/>
  <c r="K35" i="23"/>
  <c r="L35" i="23" s="1"/>
  <c r="M9" i="23"/>
  <c r="K9" i="23"/>
  <c r="L9" i="23" s="1"/>
  <c r="M128" i="23"/>
  <c r="K128" i="23"/>
  <c r="L128" i="23" s="1"/>
  <c r="M144" i="23"/>
  <c r="K144" i="23"/>
  <c r="L144" i="23" s="1"/>
  <c r="M143" i="23"/>
  <c r="K143" i="23"/>
  <c r="L143" i="23" s="1"/>
  <c r="M185" i="23"/>
  <c r="K185" i="23"/>
  <c r="L185" i="23" s="1"/>
  <c r="M268" i="23"/>
  <c r="K268" i="23"/>
  <c r="L268" i="23" s="1"/>
  <c r="M277" i="23"/>
  <c r="K277" i="23"/>
  <c r="L277" i="23" s="1"/>
  <c r="M302" i="23"/>
  <c r="K302" i="23"/>
  <c r="L302" i="23" s="1"/>
  <c r="M266" i="23"/>
  <c r="K266" i="23"/>
  <c r="L266" i="23" s="1"/>
  <c r="M223" i="23"/>
  <c r="K223" i="23"/>
  <c r="L223" i="23" s="1"/>
  <c r="M257" i="23"/>
  <c r="K257" i="23"/>
  <c r="L257" i="23" s="1"/>
  <c r="M220" i="23"/>
  <c r="K220" i="23"/>
  <c r="L220" i="23" s="1"/>
  <c r="M76" i="23"/>
  <c r="K76" i="23"/>
  <c r="L76" i="23" s="1"/>
  <c r="M252" i="23"/>
  <c r="K252" i="23"/>
  <c r="L252" i="23" s="1"/>
  <c r="K172" i="23"/>
  <c r="L172" i="23" s="1"/>
  <c r="K271" i="23"/>
  <c r="L271" i="23" s="1"/>
  <c r="K204" i="23"/>
  <c r="L204" i="23" s="1"/>
  <c r="K235" i="23"/>
  <c r="L235" i="23" s="1"/>
  <c r="K332" i="23"/>
  <c r="L332" i="23" s="1"/>
  <c r="K211" i="23"/>
  <c r="L211" i="23" s="1"/>
  <c r="K46" i="23"/>
  <c r="L46" i="23" s="1"/>
  <c r="K354" i="23"/>
  <c r="L354" i="23" s="1"/>
  <c r="K309" i="23"/>
  <c r="L309" i="23" s="1"/>
  <c r="K357" i="23"/>
  <c r="L357" i="23" s="1"/>
  <c r="K137" i="23"/>
  <c r="L137" i="23" s="1"/>
  <c r="K195" i="23"/>
  <c r="L195" i="23" s="1"/>
  <c r="K337" i="23"/>
  <c r="L337" i="23" s="1"/>
  <c r="K365" i="23"/>
  <c r="L365" i="23" s="1"/>
  <c r="K67" i="23"/>
  <c r="L67" i="23" s="1"/>
  <c r="K300" i="23"/>
  <c r="L300" i="23" s="1"/>
  <c r="K345" i="23"/>
  <c r="L345" i="23" s="1"/>
  <c r="K167" i="23"/>
  <c r="L167" i="23" s="1"/>
  <c r="K177" i="23"/>
  <c r="L177" i="23" s="1"/>
  <c r="K109" i="23"/>
  <c r="L109" i="23" s="1"/>
  <c r="K299" i="23"/>
  <c r="L299" i="23" s="1"/>
  <c r="K186" i="23"/>
  <c r="L186" i="23" s="1"/>
  <c r="K255" i="23"/>
  <c r="L255" i="23" s="1"/>
  <c r="K138" i="23"/>
  <c r="L138" i="23" s="1"/>
  <c r="K142" i="23"/>
  <c r="L142" i="23" s="1"/>
  <c r="K141" i="23"/>
  <c r="L141" i="23" s="1"/>
  <c r="K317" i="23"/>
  <c r="L317" i="23" s="1"/>
  <c r="K315" i="23"/>
  <c r="L315" i="23" s="1"/>
  <c r="K151" i="23"/>
  <c r="L151" i="23" s="1"/>
  <c r="K199" i="23"/>
  <c r="L199" i="23" s="1"/>
  <c r="K118" i="23"/>
  <c r="L118" i="23" s="1"/>
  <c r="K164" i="23"/>
  <c r="L164" i="23" s="1"/>
  <c r="K62" i="23"/>
  <c r="L62" i="23" s="1"/>
  <c r="K248" i="23"/>
  <c r="L248" i="23" s="1"/>
  <c r="K52" i="23"/>
  <c r="L52" i="23" s="1"/>
  <c r="K124" i="23"/>
  <c r="L124" i="23" s="1"/>
  <c r="K71" i="23"/>
  <c r="L71" i="23" s="1"/>
  <c r="K112" i="23"/>
  <c r="L112" i="23" s="1"/>
  <c r="K104" i="23"/>
  <c r="L104" i="23" s="1"/>
  <c r="K94" i="23"/>
  <c r="L94" i="23" s="1"/>
  <c r="K59" i="23"/>
  <c r="L59" i="23" s="1"/>
  <c r="K125" i="23"/>
  <c r="L125" i="23" s="1"/>
  <c r="K126" i="23"/>
  <c r="L126" i="23" s="1"/>
  <c r="K156" i="23"/>
  <c r="L156" i="23" s="1"/>
  <c r="K98" i="23"/>
  <c r="L98" i="23" s="1"/>
  <c r="K91" i="23"/>
  <c r="L91" i="23" s="1"/>
  <c r="K224" i="23"/>
  <c r="L224" i="23" s="1"/>
  <c r="K127" i="23"/>
  <c r="L127" i="23" s="1"/>
  <c r="K54" i="23"/>
  <c r="L54" i="23" s="1"/>
  <c r="K25" i="23"/>
  <c r="L25" i="23" s="1"/>
  <c r="K244" i="23"/>
  <c r="L244" i="23" s="1"/>
  <c r="K170" i="23"/>
  <c r="L170" i="23" s="1"/>
  <c r="K48" i="23"/>
  <c r="L48" i="23" s="1"/>
  <c r="K50" i="23"/>
  <c r="L50" i="23" s="1"/>
  <c r="K96" i="23"/>
  <c r="L96" i="23" s="1"/>
  <c r="K284" i="23"/>
  <c r="L284" i="23" s="1"/>
  <c r="K129" i="23"/>
  <c r="L129" i="23" s="1"/>
  <c r="K40" i="23"/>
  <c r="L40" i="23" s="1"/>
  <c r="K27" i="23"/>
  <c r="L27" i="23" s="1"/>
  <c r="K30" i="23"/>
  <c r="L30" i="23" s="1"/>
  <c r="K301" i="23"/>
  <c r="L301" i="23" s="1"/>
  <c r="K7" i="23"/>
  <c r="L7" i="23" s="1"/>
  <c r="M336" i="23"/>
  <c r="K336" i="23"/>
  <c r="L336" i="23" s="1"/>
  <c r="M3" i="23"/>
  <c r="K3" i="23"/>
  <c r="L3" i="23" s="1"/>
  <c r="M290" i="23"/>
  <c r="K290" i="23"/>
  <c r="L290" i="23" s="1"/>
  <c r="M287" i="23"/>
  <c r="K287" i="23"/>
  <c r="L287" i="23" s="1"/>
  <c r="M347" i="23"/>
  <c r="K347" i="23"/>
  <c r="L347" i="23" s="1"/>
  <c r="M74" i="23"/>
  <c r="K74" i="23"/>
  <c r="L74" i="23" s="1"/>
  <c r="M308" i="23"/>
  <c r="K308" i="23"/>
  <c r="L308" i="23" s="1"/>
  <c r="M229" i="23"/>
  <c r="K229" i="23"/>
  <c r="L229" i="23" s="1"/>
  <c r="M140" i="23"/>
  <c r="K140" i="23"/>
  <c r="L140" i="23" s="1"/>
  <c r="M149" i="23"/>
  <c r="K149" i="23"/>
  <c r="L149" i="23" s="1"/>
  <c r="M131" i="23"/>
  <c r="K131" i="23"/>
  <c r="L131" i="23" s="1"/>
  <c r="M295" i="23"/>
  <c r="K295" i="23"/>
  <c r="L295" i="23" s="1"/>
  <c r="M87" i="23"/>
  <c r="K87" i="23"/>
  <c r="L87" i="23" s="1"/>
  <c r="M242" i="23"/>
  <c r="K242" i="23"/>
  <c r="L242" i="23" s="1"/>
  <c r="M155" i="23"/>
  <c r="K155" i="23"/>
  <c r="L155" i="23" s="1"/>
  <c r="K275" i="23"/>
  <c r="L275" i="23" s="1"/>
  <c r="K314" i="23"/>
  <c r="L314" i="23" s="1"/>
  <c r="K219" i="23"/>
  <c r="L219" i="23" s="1"/>
  <c r="K193" i="23"/>
  <c r="L193" i="23" s="1"/>
  <c r="K276" i="23"/>
  <c r="L276" i="23" s="1"/>
  <c r="K262" i="23"/>
  <c r="L262" i="23" s="1"/>
  <c r="K356" i="23"/>
  <c r="L356" i="23" s="1"/>
  <c r="K51" i="23"/>
  <c r="L51" i="23" s="1"/>
  <c r="K294" i="23"/>
  <c r="L294" i="23" s="1"/>
  <c r="K338" i="23"/>
  <c r="L338" i="23" s="1"/>
  <c r="K180" i="23"/>
  <c r="L180" i="23" s="1"/>
  <c r="K260" i="23"/>
  <c r="L260" i="23" s="1"/>
  <c r="K250" i="23"/>
  <c r="L250" i="23" s="1"/>
  <c r="K139" i="23"/>
  <c r="L139" i="23" s="1"/>
  <c r="K162" i="23"/>
  <c r="L162" i="23" s="1"/>
  <c r="K101" i="23"/>
  <c r="L101" i="23" s="1"/>
  <c r="K110" i="23"/>
  <c r="L110" i="23" s="1"/>
  <c r="K243" i="23"/>
  <c r="L243" i="23" s="1"/>
  <c r="K43" i="23"/>
  <c r="L43" i="23" s="1"/>
  <c r="K58" i="23"/>
  <c r="L58" i="23" s="1"/>
  <c r="K12" i="23"/>
  <c r="L12" i="23" s="1"/>
  <c r="K166" i="23"/>
  <c r="L166" i="23" s="1"/>
  <c r="K14" i="23"/>
  <c r="L14" i="23" s="1"/>
  <c r="M322" i="23"/>
  <c r="K322" i="23"/>
  <c r="L322" i="23" s="1"/>
  <c r="M39" i="23"/>
  <c r="K39" i="23"/>
  <c r="L39" i="23" s="1"/>
  <c r="M15" i="23"/>
  <c r="K15" i="23"/>
  <c r="L15" i="23" s="1"/>
  <c r="M291" i="23"/>
  <c r="K291" i="23"/>
  <c r="L291" i="23" s="1"/>
  <c r="M256" i="23"/>
  <c r="K256" i="23"/>
  <c r="L256" i="23" s="1"/>
  <c r="M17" i="23"/>
  <c r="K17" i="23"/>
  <c r="L17" i="23" s="1"/>
  <c r="M83" i="23"/>
  <c r="K83" i="23"/>
  <c r="L83" i="23" s="1"/>
  <c r="M175" i="23"/>
  <c r="K175" i="23"/>
  <c r="L175" i="23" s="1"/>
  <c r="M134" i="23"/>
  <c r="K134" i="23"/>
  <c r="L134" i="23" s="1"/>
  <c r="M114" i="23"/>
  <c r="K114" i="23"/>
  <c r="L114" i="23" s="1"/>
  <c r="K75" i="23"/>
  <c r="L75" i="23" s="1"/>
  <c r="M237" i="23"/>
  <c r="K237" i="23"/>
  <c r="L237" i="23" s="1"/>
  <c r="M57" i="23"/>
  <c r="K57" i="23"/>
  <c r="L57" i="23" s="1"/>
  <c r="M279" i="23"/>
  <c r="K279" i="23"/>
  <c r="L279" i="23" s="1"/>
  <c r="M249" i="23"/>
  <c r="K249" i="23"/>
  <c r="L249" i="23" s="1"/>
  <c r="M274" i="23"/>
  <c r="K274" i="23"/>
  <c r="L274" i="23" s="1"/>
  <c r="M296" i="23"/>
  <c r="K296" i="23"/>
  <c r="L296" i="23" s="1"/>
  <c r="M200" i="23"/>
  <c r="K200" i="23"/>
  <c r="L200" i="23" s="1"/>
  <c r="M231" i="23"/>
  <c r="K231" i="23"/>
  <c r="L231" i="23" s="1"/>
  <c r="M241" i="23"/>
  <c r="K241" i="23"/>
  <c r="L241" i="23" s="1"/>
  <c r="M330" i="23"/>
  <c r="K330" i="23"/>
  <c r="L330" i="23" s="1"/>
  <c r="M325" i="23"/>
  <c r="K325" i="23"/>
  <c r="L325" i="23" s="1"/>
  <c r="M10" i="23"/>
  <c r="K10" i="23"/>
  <c r="L10" i="23" s="1"/>
  <c r="M84" i="23"/>
  <c r="K84" i="23"/>
  <c r="L84" i="23" s="1"/>
  <c r="M222" i="23"/>
  <c r="K222" i="23"/>
  <c r="L222" i="23" s="1"/>
  <c r="M159" i="23"/>
  <c r="K159" i="23"/>
  <c r="L159" i="23" s="1"/>
  <c r="M24" i="23"/>
  <c r="K24" i="23"/>
  <c r="L24" i="23" s="1"/>
  <c r="M225" i="23"/>
  <c r="K225" i="23"/>
  <c r="L225" i="23" s="1"/>
  <c r="M303" i="23"/>
  <c r="K303" i="23"/>
  <c r="L303" i="23" s="1"/>
  <c r="M42" i="23"/>
  <c r="K42" i="23"/>
  <c r="L42" i="23" s="1"/>
  <c r="M187" i="23"/>
  <c r="K187" i="23"/>
  <c r="L187" i="23" s="1"/>
  <c r="M93" i="23"/>
  <c r="K93" i="23"/>
  <c r="L93" i="23" s="1"/>
  <c r="M221" i="23"/>
  <c r="K221" i="23"/>
  <c r="L221" i="23" s="1"/>
  <c r="K136" i="23"/>
  <c r="L136" i="23" s="1"/>
  <c r="K339" i="23"/>
  <c r="L339" i="23" s="1"/>
  <c r="K102" i="23"/>
  <c r="L102" i="23" s="1"/>
  <c r="K342" i="23"/>
  <c r="L342" i="23" s="1"/>
  <c r="K359" i="23"/>
  <c r="L359" i="23" s="1"/>
  <c r="K105" i="23"/>
  <c r="L105" i="23" s="1"/>
  <c r="K272" i="23"/>
  <c r="L272" i="23" s="1"/>
  <c r="K217" i="23"/>
  <c r="L217" i="23" s="1"/>
  <c r="K285" i="23"/>
  <c r="L285" i="23" s="1"/>
  <c r="K238" i="23"/>
  <c r="L238" i="23" s="1"/>
  <c r="K348" i="23"/>
  <c r="L348" i="23" s="1"/>
  <c r="K182" i="23"/>
  <c r="L182" i="23" s="1"/>
  <c r="K192" i="23"/>
  <c r="L192" i="23" s="1"/>
  <c r="K188" i="23"/>
  <c r="L188" i="23" s="1"/>
  <c r="K280" i="23"/>
  <c r="L280" i="23" s="1"/>
  <c r="K265" i="23"/>
  <c r="L265" i="23" s="1"/>
  <c r="K161" i="23"/>
  <c r="L161" i="23" s="1"/>
  <c r="K209" i="23"/>
  <c r="L209" i="23" s="1"/>
  <c r="K263" i="23"/>
  <c r="L263" i="23" s="1"/>
  <c r="K107" i="23"/>
  <c r="L107" i="23" s="1"/>
  <c r="K264" i="23"/>
  <c r="L264" i="23" s="1"/>
  <c r="K29" i="23"/>
  <c r="L29" i="23" s="1"/>
  <c r="K95" i="23"/>
  <c r="L95" i="23" s="1"/>
  <c r="K181" i="23"/>
  <c r="L181" i="23" s="1"/>
  <c r="K364" i="23"/>
  <c r="L364" i="23" s="1"/>
  <c r="K316" i="23"/>
  <c r="L316" i="23" s="1"/>
  <c r="K226" i="23"/>
  <c r="L226" i="23" s="1"/>
  <c r="K123" i="23"/>
  <c r="L123" i="23" s="1"/>
  <c r="K320" i="23"/>
  <c r="L320" i="23" s="1"/>
  <c r="K307" i="23"/>
  <c r="L307" i="23" s="1"/>
  <c r="K89" i="23"/>
  <c r="L89" i="23" s="1"/>
  <c r="K286" i="23"/>
  <c r="L286" i="23" s="1"/>
  <c r="K261" i="23"/>
  <c r="L261" i="23" s="1"/>
  <c r="K154" i="23"/>
  <c r="L154" i="23" s="1"/>
  <c r="K214" i="23"/>
  <c r="L214" i="23" s="1"/>
  <c r="K270" i="23"/>
  <c r="L270" i="23" s="1"/>
  <c r="K283" i="23"/>
  <c r="L283" i="23" s="1"/>
  <c r="K13" i="23"/>
  <c r="L13" i="23" s="1"/>
  <c r="K297" i="23"/>
  <c r="L297" i="23" s="1"/>
  <c r="K79" i="23"/>
  <c r="L79" i="23" s="1"/>
  <c r="K189" i="23"/>
  <c r="L189" i="23" s="1"/>
  <c r="K148" i="23"/>
  <c r="L148" i="23" s="1"/>
  <c r="K269" i="23"/>
  <c r="L269" i="23" s="1"/>
  <c r="K135" i="23"/>
  <c r="L135" i="23" s="1"/>
  <c r="K160" i="23"/>
  <c r="L160" i="23" s="1"/>
  <c r="K158" i="23"/>
  <c r="L158" i="23" s="1"/>
  <c r="K228" i="23"/>
  <c r="L228" i="23" s="1"/>
  <c r="K41" i="23"/>
  <c r="L41" i="23" s="1"/>
  <c r="K69" i="23"/>
  <c r="L69" i="23" s="1"/>
  <c r="K213" i="23"/>
  <c r="L213" i="23" s="1"/>
  <c r="K61" i="23"/>
  <c r="L61" i="23" s="1"/>
  <c r="K23" i="23"/>
  <c r="L23" i="23" s="1"/>
  <c r="K85" i="23"/>
  <c r="L85" i="23" s="1"/>
  <c r="K113" i="23"/>
  <c r="L113" i="23" s="1"/>
  <c r="K145" i="23"/>
  <c r="L145" i="23" s="1"/>
  <c r="K174" i="23"/>
  <c r="L174" i="23" s="1"/>
  <c r="K117" i="23"/>
  <c r="L117" i="23" s="1"/>
  <c r="K33" i="23"/>
  <c r="L33" i="23" s="1"/>
  <c r="K165" i="23"/>
  <c r="L165" i="23" s="1"/>
  <c r="K63" i="23"/>
  <c r="L63" i="23" s="1"/>
  <c r="K293" i="23"/>
  <c r="L293" i="23" s="1"/>
  <c r="K32" i="23"/>
  <c r="L32" i="23" s="1"/>
  <c r="K103" i="23"/>
  <c r="L103" i="23" s="1"/>
  <c r="K152" i="23"/>
  <c r="L152" i="23" s="1"/>
  <c r="K8" i="23"/>
  <c r="L8" i="23" s="1"/>
  <c r="K26" i="23"/>
  <c r="L26" i="23" s="1"/>
  <c r="M2" i="23"/>
  <c r="I5" i="22"/>
  <c r="AJ30" i="20"/>
  <c r="AI30" i="20"/>
  <c r="AJ31" i="20"/>
  <c r="AI31" i="20"/>
  <c r="AJ32" i="20"/>
  <c r="AI32" i="20"/>
  <c r="L31" i="20"/>
  <c r="AJ29" i="20"/>
  <c r="AI29" i="20"/>
  <c r="AJ28" i="20"/>
  <c r="AI28" i="20"/>
  <c r="AJ27" i="20"/>
  <c r="AI27" i="20"/>
  <c r="AD28" i="20"/>
  <c r="AC28" i="20"/>
  <c r="AC27" i="20"/>
  <c r="AJ24" i="20"/>
  <c r="AI24" i="20"/>
  <c r="AJ11" i="20"/>
  <c r="AI11" i="20"/>
  <c r="AJ34" i="20"/>
  <c r="AI34" i="20"/>
  <c r="AJ9" i="20"/>
  <c r="AJ12" i="20"/>
  <c r="AJ13" i="20"/>
  <c r="AJ14" i="20"/>
  <c r="AJ15" i="20"/>
  <c r="AJ16" i="20"/>
  <c r="AJ19" i="20"/>
  <c r="AJ20" i="20"/>
  <c r="AJ22" i="20"/>
  <c r="AJ23" i="20"/>
  <c r="AJ25" i="20"/>
  <c r="AJ26" i="20"/>
  <c r="AJ33" i="20"/>
  <c r="AJ35" i="20"/>
  <c r="AJ8" i="20"/>
  <c r="AI9" i="20"/>
  <c r="AI10" i="20"/>
  <c r="AI12" i="20"/>
  <c r="AI13" i="20"/>
  <c r="AI14" i="20"/>
  <c r="AI15" i="20"/>
  <c r="AI16" i="20"/>
  <c r="AI17" i="20"/>
  <c r="AI19" i="20"/>
  <c r="AI20" i="20"/>
  <c r="AI22" i="20"/>
  <c r="AI23" i="20"/>
  <c r="AI25" i="20"/>
  <c r="AI26" i="20"/>
  <c r="AI33" i="20"/>
  <c r="AI35" i="20"/>
  <c r="AI8" i="20"/>
  <c r="AH9" i="20"/>
  <c r="AJ10" i="20"/>
  <c r="AH12" i="20"/>
  <c r="AH13" i="20"/>
  <c r="AH14" i="20"/>
  <c r="AH15" i="20"/>
  <c r="AH16" i="20"/>
  <c r="AJ17" i="20"/>
  <c r="AH19" i="20"/>
  <c r="AH20" i="20"/>
  <c r="AH22" i="20"/>
  <c r="AH23" i="20"/>
  <c r="AH25" i="20"/>
  <c r="AH26" i="20"/>
  <c r="AH33" i="20"/>
  <c r="AH35" i="20"/>
  <c r="AG9" i="20"/>
  <c r="AG12" i="20"/>
  <c r="AG13" i="20"/>
  <c r="AG14" i="20"/>
  <c r="AG15" i="20"/>
  <c r="AG16" i="20"/>
  <c r="AG19" i="20"/>
  <c r="AG20" i="20"/>
  <c r="AG22" i="20"/>
  <c r="AG23" i="20"/>
  <c r="AG25" i="20"/>
  <c r="AG26" i="20"/>
  <c r="AG33" i="20"/>
  <c r="AG35" i="20"/>
  <c r="AH8" i="20"/>
  <c r="AG8" i="20"/>
  <c r="AD9" i="20"/>
  <c r="AD10" i="20"/>
  <c r="AD12" i="20"/>
  <c r="AD13" i="20"/>
  <c r="AD14" i="20"/>
  <c r="AD15" i="20"/>
  <c r="AD16" i="20"/>
  <c r="AD17" i="20"/>
  <c r="AD19" i="20"/>
  <c r="AD20" i="20"/>
  <c r="AD22" i="20"/>
  <c r="AD23" i="20"/>
  <c r="AD24" i="20"/>
  <c r="AD25" i="20"/>
  <c r="AD26" i="20"/>
  <c r="AD29" i="20"/>
  <c r="AD32" i="20"/>
  <c r="AD33" i="20"/>
  <c r="AD34" i="20"/>
  <c r="AD35" i="20"/>
  <c r="AC9" i="20"/>
  <c r="AC10" i="20"/>
  <c r="AC12" i="20"/>
  <c r="AC13" i="20"/>
  <c r="AC14" i="20"/>
  <c r="AC15" i="20"/>
  <c r="AC16" i="20"/>
  <c r="AC17" i="20"/>
  <c r="AC19" i="20"/>
  <c r="AC20" i="20"/>
  <c r="AC22" i="20"/>
  <c r="AC23" i="20"/>
  <c r="AC24" i="20"/>
  <c r="AC25" i="20"/>
  <c r="AC26" i="20"/>
  <c r="AC29" i="20"/>
  <c r="AC31" i="20"/>
  <c r="AC32" i="20"/>
  <c r="AC33" i="20"/>
  <c r="AC34" i="20"/>
  <c r="AC35" i="20"/>
  <c r="AD8" i="20"/>
  <c r="AC8" i="20"/>
  <c r="Y18" i="20"/>
  <c r="Y26" i="20"/>
  <c r="Y34" i="20"/>
  <c r="X9" i="20"/>
  <c r="Y9" i="20" s="1"/>
  <c r="X10" i="20"/>
  <c r="Y10" i="20" s="1"/>
  <c r="X11" i="20"/>
  <c r="Y11" i="20" s="1"/>
  <c r="X12" i="20"/>
  <c r="Y12" i="20" s="1"/>
  <c r="X13" i="20"/>
  <c r="Y13" i="20" s="1"/>
  <c r="X14" i="20"/>
  <c r="Y14" i="20" s="1"/>
  <c r="X15" i="20"/>
  <c r="Y15" i="20" s="1"/>
  <c r="X16" i="20"/>
  <c r="Y16" i="20" s="1"/>
  <c r="X17" i="20"/>
  <c r="Y17" i="20" s="1"/>
  <c r="X18" i="20"/>
  <c r="X19" i="20"/>
  <c r="Y19" i="20" s="1"/>
  <c r="X20" i="20"/>
  <c r="Y20" i="20" s="1"/>
  <c r="X21" i="20"/>
  <c r="Y21" i="20" s="1"/>
  <c r="X22" i="20"/>
  <c r="Y22" i="20" s="1"/>
  <c r="X23" i="20"/>
  <c r="Y23" i="20" s="1"/>
  <c r="X24" i="20"/>
  <c r="Y24" i="20" s="1"/>
  <c r="X25" i="20"/>
  <c r="Y25" i="20" s="1"/>
  <c r="X26" i="20"/>
  <c r="X29" i="20"/>
  <c r="Y29" i="20" s="1"/>
  <c r="X30" i="20"/>
  <c r="Y30" i="20" s="1"/>
  <c r="X31" i="20"/>
  <c r="Y31" i="20" s="1"/>
  <c r="X32" i="20"/>
  <c r="Y32" i="20" s="1"/>
  <c r="X33" i="20"/>
  <c r="Y33" i="20" s="1"/>
  <c r="X34" i="20"/>
  <c r="X35" i="20"/>
  <c r="Y35" i="20" s="1"/>
  <c r="X8" i="20"/>
  <c r="Y8" i="20" s="1"/>
  <c r="T9" i="20"/>
  <c r="U9" i="20" s="1"/>
  <c r="T10" i="20"/>
  <c r="U10" i="20" s="1"/>
  <c r="T11" i="20"/>
  <c r="U11" i="20" s="1"/>
  <c r="T12" i="20"/>
  <c r="U12" i="20" s="1"/>
  <c r="T13" i="20"/>
  <c r="U13" i="20" s="1"/>
  <c r="T14" i="20"/>
  <c r="U14" i="20" s="1"/>
  <c r="T15" i="20"/>
  <c r="U15" i="20" s="1"/>
  <c r="T16" i="20"/>
  <c r="U16" i="20" s="1"/>
  <c r="T17" i="20"/>
  <c r="U17" i="20" s="1"/>
  <c r="T18" i="20"/>
  <c r="U18" i="20" s="1"/>
  <c r="T19" i="20"/>
  <c r="U19" i="20" s="1"/>
  <c r="T20" i="20"/>
  <c r="U20" i="20" s="1"/>
  <c r="T21" i="20"/>
  <c r="U21" i="20" s="1"/>
  <c r="T22" i="20"/>
  <c r="U22" i="20" s="1"/>
  <c r="T23" i="20"/>
  <c r="U23" i="20" s="1"/>
  <c r="T24" i="20"/>
  <c r="U24" i="20" s="1"/>
  <c r="T25" i="20"/>
  <c r="U25" i="20" s="1"/>
  <c r="T26" i="20"/>
  <c r="U26" i="20" s="1"/>
  <c r="T27" i="20"/>
  <c r="U27" i="20" s="1"/>
  <c r="T28" i="20"/>
  <c r="U28" i="20" s="1"/>
  <c r="T29" i="20"/>
  <c r="U29" i="20" s="1"/>
  <c r="T30" i="20"/>
  <c r="U30" i="20" s="1"/>
  <c r="T31" i="20"/>
  <c r="U31" i="20" s="1"/>
  <c r="T32" i="20"/>
  <c r="U32" i="20" s="1"/>
  <c r="T33" i="20"/>
  <c r="U33" i="20" s="1"/>
  <c r="T34" i="20"/>
  <c r="U34" i="20" s="1"/>
  <c r="T35" i="20"/>
  <c r="U35" i="20" s="1"/>
  <c r="T8" i="20"/>
  <c r="U8" i="20" s="1"/>
  <c r="P9" i="20"/>
  <c r="Q9" i="20" s="1"/>
  <c r="P10" i="20"/>
  <c r="Q10" i="20" s="1"/>
  <c r="P11" i="20"/>
  <c r="Q11" i="20" s="1"/>
  <c r="P12" i="20"/>
  <c r="Q12" i="20" s="1"/>
  <c r="P13" i="20"/>
  <c r="Q13" i="20" s="1"/>
  <c r="P14" i="20"/>
  <c r="Q14" i="20" s="1"/>
  <c r="P15" i="20"/>
  <c r="Q15" i="20" s="1"/>
  <c r="P16" i="20"/>
  <c r="Q16" i="20" s="1"/>
  <c r="P17" i="20"/>
  <c r="Q17" i="20" s="1"/>
  <c r="P18" i="20"/>
  <c r="Q18" i="20" s="1"/>
  <c r="P19" i="20"/>
  <c r="Q19" i="20" s="1"/>
  <c r="P20" i="20"/>
  <c r="Q20" i="20" s="1"/>
  <c r="P21" i="20"/>
  <c r="Q21" i="20" s="1"/>
  <c r="P22" i="20"/>
  <c r="Q22" i="20" s="1"/>
  <c r="P23" i="20"/>
  <c r="Q23" i="20" s="1"/>
  <c r="P24" i="20"/>
  <c r="Q24" i="20" s="1"/>
  <c r="P25" i="20"/>
  <c r="Q25" i="20" s="1"/>
  <c r="P26" i="20"/>
  <c r="Q26" i="20" s="1"/>
  <c r="P27" i="20"/>
  <c r="Q27" i="20" s="1"/>
  <c r="P28" i="20"/>
  <c r="Q28" i="20" s="1"/>
  <c r="P29" i="20"/>
  <c r="Q29" i="20" s="1"/>
  <c r="P30" i="20"/>
  <c r="Q30" i="20" s="1"/>
  <c r="P31" i="20"/>
  <c r="Q31" i="20" s="1"/>
  <c r="P32" i="20"/>
  <c r="Q32" i="20" s="1"/>
  <c r="P33" i="20"/>
  <c r="Q33" i="20" s="1"/>
  <c r="P34" i="20"/>
  <c r="Q34" i="20" s="1"/>
  <c r="P35" i="20"/>
  <c r="Q35" i="20" s="1"/>
  <c r="P8" i="20"/>
  <c r="Q8" i="20" s="1"/>
  <c r="L9" i="20"/>
  <c r="M9" i="20" s="1"/>
  <c r="L10" i="20"/>
  <c r="M10" i="20" s="1"/>
  <c r="L11" i="20"/>
  <c r="M11" i="20" s="1"/>
  <c r="L12" i="20"/>
  <c r="M12" i="20" s="1"/>
  <c r="L13" i="20"/>
  <c r="M13" i="20" s="1"/>
  <c r="L14" i="20"/>
  <c r="M14" i="20" s="1"/>
  <c r="L15" i="20"/>
  <c r="M15" i="20" s="1"/>
  <c r="L16" i="20"/>
  <c r="M16" i="20" s="1"/>
  <c r="L17" i="20"/>
  <c r="M17" i="20" s="1"/>
  <c r="L19" i="20"/>
  <c r="M19" i="20" s="1"/>
  <c r="L20" i="20"/>
  <c r="M20" i="20" s="1"/>
  <c r="L22" i="20"/>
  <c r="M22" i="20" s="1"/>
  <c r="L23" i="20"/>
  <c r="M23" i="20" s="1"/>
  <c r="L24" i="20"/>
  <c r="M24" i="20" s="1"/>
  <c r="L25" i="20"/>
  <c r="M25" i="20" s="1"/>
  <c r="L26" i="20"/>
  <c r="M26" i="20" s="1"/>
  <c r="L27" i="20"/>
  <c r="M27" i="20" s="1"/>
  <c r="L28" i="20"/>
  <c r="M28" i="20" s="1"/>
  <c r="L29" i="20"/>
  <c r="M29" i="20" s="1"/>
  <c r="M31" i="20"/>
  <c r="AD31" i="20" s="1"/>
  <c r="L32" i="20"/>
  <c r="M32" i="20" s="1"/>
  <c r="L33" i="20"/>
  <c r="M33" i="20" s="1"/>
  <c r="L34" i="20"/>
  <c r="M34" i="20" s="1"/>
  <c r="L35" i="20"/>
  <c r="M35" i="20" s="1"/>
  <c r="L8" i="20"/>
  <c r="M8" i="20" s="1"/>
  <c r="H35" i="20"/>
  <c r="I35" i="20" s="1"/>
  <c r="H34" i="20"/>
  <c r="I34" i="20" s="1"/>
  <c r="H33" i="20"/>
  <c r="I33" i="20" s="1"/>
  <c r="H32" i="20"/>
  <c r="I32" i="20" s="1"/>
  <c r="H31" i="20"/>
  <c r="I31" i="20" s="1"/>
  <c r="H29" i="20"/>
  <c r="I29" i="20" s="1"/>
  <c r="H28" i="20"/>
  <c r="I28" i="20" s="1"/>
  <c r="H26" i="20"/>
  <c r="I26" i="20" s="1"/>
  <c r="H25" i="20"/>
  <c r="I25" i="20" s="1"/>
  <c r="H24" i="20"/>
  <c r="I24" i="20" s="1"/>
  <c r="H23" i="20"/>
  <c r="I23" i="20" s="1"/>
  <c r="H22" i="20"/>
  <c r="I22" i="20" s="1"/>
  <c r="H20" i="20"/>
  <c r="I20" i="20" s="1"/>
  <c r="H19" i="20"/>
  <c r="I19" i="20" s="1"/>
  <c r="H17" i="20"/>
  <c r="I17" i="20" s="1"/>
  <c r="H16" i="20"/>
  <c r="I16" i="20" s="1"/>
  <c r="H15" i="20"/>
  <c r="I15" i="20" s="1"/>
  <c r="H14" i="20"/>
  <c r="I14" i="20" s="1"/>
  <c r="H13" i="20"/>
  <c r="I13" i="20" s="1"/>
  <c r="H12" i="20"/>
  <c r="I12" i="20" s="1"/>
  <c r="H11" i="20"/>
  <c r="I11" i="20" s="1"/>
  <c r="H10" i="20"/>
  <c r="I10" i="20" s="1"/>
  <c r="H9" i="20"/>
  <c r="I9" i="20" s="1"/>
  <c r="H8" i="20"/>
  <c r="I8" i="20" s="1"/>
  <c r="D9" i="20"/>
  <c r="E9" i="20" s="1"/>
  <c r="D10" i="20"/>
  <c r="E10" i="20" s="1"/>
  <c r="D11" i="20"/>
  <c r="E11" i="20" s="1"/>
  <c r="D12" i="20"/>
  <c r="E12" i="20" s="1"/>
  <c r="D13" i="20"/>
  <c r="E13" i="20" s="1"/>
  <c r="D14" i="20"/>
  <c r="E14" i="20" s="1"/>
  <c r="D15" i="20"/>
  <c r="E15" i="20" s="1"/>
  <c r="D16" i="20"/>
  <c r="E16" i="20" s="1"/>
  <c r="D17" i="20"/>
  <c r="E17" i="20" s="1"/>
  <c r="D19" i="20"/>
  <c r="E19" i="20" s="1"/>
  <c r="D20" i="20"/>
  <c r="E20" i="20" s="1"/>
  <c r="D22" i="20"/>
  <c r="E22" i="20" s="1"/>
  <c r="D23" i="20"/>
  <c r="E23" i="20" s="1"/>
  <c r="D24" i="20"/>
  <c r="E24" i="20" s="1"/>
  <c r="D25" i="20"/>
  <c r="E25" i="20" s="1"/>
  <c r="D26" i="20"/>
  <c r="E26" i="20" s="1"/>
  <c r="AD27" i="20"/>
  <c r="D28" i="20"/>
  <c r="E28" i="20" s="1"/>
  <c r="D29" i="20"/>
  <c r="E29" i="20" s="1"/>
  <c r="D31" i="20"/>
  <c r="E31" i="20" s="1"/>
  <c r="D32" i="20"/>
  <c r="E32" i="20" s="1"/>
  <c r="D33" i="20"/>
  <c r="E33" i="20" s="1"/>
  <c r="D34" i="20"/>
  <c r="E34" i="20" s="1"/>
  <c r="D35" i="20"/>
  <c r="E35" i="20" s="1"/>
  <c r="D8" i="20"/>
  <c r="E8" i="20" s="1"/>
  <c r="S12" i="21"/>
  <c r="R12" i="21"/>
  <c r="S11" i="21"/>
  <c r="R11" i="21"/>
  <c r="R10" i="21"/>
  <c r="R9" i="21"/>
  <c r="R8" i="21"/>
  <c r="R7" i="21"/>
  <c r="A11" i="2" l="1"/>
  <c r="A10" i="2"/>
  <c r="A9" i="2"/>
  <c r="A8" i="2"/>
  <c r="A7" i="2"/>
  <c r="A6" i="2"/>
  <c r="A5" i="2"/>
  <c r="A4" i="2"/>
</calcChain>
</file>

<file path=xl/sharedStrings.xml><?xml version="1.0" encoding="utf-8"?>
<sst xmlns="http://schemas.openxmlformats.org/spreadsheetml/2006/main" count="3420" uniqueCount="2074">
  <si>
    <t>Energy Bills Support Scheme Great Britain payments, management information data</t>
  </si>
  <si>
    <t>Introduction</t>
  </si>
  <si>
    <t>The Department for Energy Security and Net Zero (DESNZ) has collected information about the payments made under the Energy Bills Support Scheme (EBSS) Great Britain (GB) in England, Wales and Scotland. Electricity suppliers were asked to provide data on their payments to eligible customers. These data are being released as management information and do not constitute an Official or National Statistics release. This scheme was previously administered under the Department for Business, Energy and Industrial Strategy (BEIS).</t>
  </si>
  <si>
    <t>How can these data be used?</t>
  </si>
  <si>
    <r>
      <t xml:space="preserve">You </t>
    </r>
    <r>
      <rPr>
        <b/>
        <sz val="12"/>
        <color rgb="FF000000"/>
        <rFont val="Arial"/>
        <family val="2"/>
      </rPr>
      <t>can</t>
    </r>
    <r>
      <rPr>
        <sz val="12"/>
        <color rgb="FF000000"/>
        <rFont val="Arial"/>
        <family val="2"/>
      </rPr>
      <t xml:space="preserve"> use these data:
</t>
    </r>
    <r>
      <rPr>
        <sz val="12"/>
        <color rgb="FF000000"/>
        <rFont val="Calibri"/>
        <family val="2"/>
      </rPr>
      <t>•</t>
    </r>
    <r>
      <rPr>
        <sz val="12"/>
        <color rgb="FF000000"/>
        <rFont val="Arial"/>
        <family val="2"/>
      </rPr>
      <t xml:space="preserve"> as a satisfactory approximation of the payments made under the EBSS GB by supplier, meter type, and geography.</t>
    </r>
  </si>
  <si>
    <r>
      <t xml:space="preserve">You </t>
    </r>
    <r>
      <rPr>
        <b/>
        <sz val="12"/>
        <color rgb="FF000000"/>
        <rFont val="Arial"/>
        <family val="2"/>
      </rPr>
      <t>cannot</t>
    </r>
    <r>
      <rPr>
        <sz val="12"/>
        <color rgb="FF000000"/>
        <rFont val="Arial"/>
        <family val="2"/>
      </rPr>
      <t xml:space="preserve"> use these data:
</t>
    </r>
    <r>
      <rPr>
        <sz val="12"/>
        <color rgb="FF000000"/>
        <rFont val="Calibri"/>
        <family val="2"/>
      </rPr>
      <t>•</t>
    </r>
    <r>
      <rPr>
        <sz val="12"/>
        <color rgb="FF000000"/>
        <rFont val="Arial"/>
        <family val="2"/>
      </rPr>
      <t xml:space="preserve"> as a definitive measure of the payments made - these data have relatively broad uncertainties, there are limitations on the quality assurance checks we can perform on them and some data is missing.
• to make judgements about the efforts of suppliers to deliver EBSS GB - suppliers have different customer bases and methods of delivery which may impact delivery rates.</t>
    </r>
  </si>
  <si>
    <t>Interpreting the data</t>
  </si>
  <si>
    <t>The data provided is displayed over 6 worksheets named "1" to "6". The "Contents" tab provides a description of the data to be found on each worksheet.</t>
  </si>
  <si>
    <t>The data presented are based on the latest figures provided to DESNZ by electricity suppliers. These data are self-reported and although some quality assurance has been carried out, it has not been possible to carry out full verification of the data provided. An ongoing reconciliation process will take place with suppliers on a monthly basis for financial accountability. A full reconciliation process will follow at the end of the scheme in summer 2023.</t>
  </si>
  <si>
    <t>All data have been rounded to the nearest 10 and some totals may not sum due to rounding. This includes monetary values where overall totals have been summed from unrounded counts to preserve accuracy. Where suppliers have reported 10 or fewer eligible customers statistical disclosure controls have been used to suppress values to protect individuals. These data are shown as [c]. Some totals may not sum due to suppressed values. Where data is not applicable this is shown as [z]. Where a supplier has not provided data of sufficient quality this is shown as [x].</t>
  </si>
  <si>
    <t>Allocations to electricity providers are calculated based on the data provided to DESNZ by electricity suppliers of the number of eligible customers at the start of the preceding month. Allocations for October 2022 were calculated based on estimated customer numbers. All suppliers were provided with a contingency payment of 1.5% for the October 2022 allocation. Allocations include additional contingency payments made to some suppliers during the scheme, and a top-up payment made to some suppliers in March 2023 where they provided evidence to support their need for this.</t>
  </si>
  <si>
    <t>Further information</t>
  </si>
  <si>
    <t>The EBSS GB published data can be found here.</t>
  </si>
  <si>
    <t>The EBSS GB scheme guidance has been published here.</t>
  </si>
  <si>
    <t>© Crown copyright 2023</t>
  </si>
  <si>
    <t>You may re-use this publication (not including logos) free of charge in any format or medium, under the terms of the Open Government Licence.</t>
  </si>
  <si>
    <t>Visit the Open Government Licence</t>
  </si>
  <si>
    <t>Users should include a source accreditation to DESNZ - Source: Department for Energy Security and Net Zero licensed under the Open Government Licence.</t>
  </si>
  <si>
    <t>Any enquiries regarding this publication should be sent to:</t>
  </si>
  <si>
    <t>supplier.ebss@beis.gov.uk</t>
  </si>
  <si>
    <t>Contents</t>
  </si>
  <si>
    <t>This worksheet contains one table.</t>
  </si>
  <si>
    <t>Worksheet name/number</t>
  </si>
  <si>
    <t>Worksheet description</t>
  </si>
  <si>
    <t>Information on the EBSS GB and the data presented in this publication</t>
  </si>
  <si>
    <t>Notes used in this publication</t>
  </si>
  <si>
    <t>Monthly allocations to electricity suppliers</t>
  </si>
  <si>
    <t>Estimated monthly number of payments due and delivered payments by electricity supplier, for England, Wales and Scotland</t>
  </si>
  <si>
    <t>Estimated monthly number of payments due and delivered payments by meter type, for England, Wales and Scotland</t>
  </si>
  <si>
    <t>Estimated number of payments due and delivered payments by region, for England, Wales and Scotland</t>
  </si>
  <si>
    <t>Estimated number of eligible customers and delivered payments by local authority, for England, Wales and Scotland</t>
  </si>
  <si>
    <t>Estimated number of eligible customers and delivered payments by Westminster parliamentary constituency, for England, Wales and Scotland</t>
  </si>
  <si>
    <t>Notes</t>
  </si>
  <si>
    <t>The notes within this table are referred to in other worksheets of this workbook.</t>
  </si>
  <si>
    <t>Links referenced within the note text can be found in the related links column.</t>
  </si>
  <si>
    <t>Note number</t>
  </si>
  <si>
    <t>Note text</t>
  </si>
  <si>
    <t>Related links</t>
  </si>
  <si>
    <r>
      <rPr>
        <sz val="12"/>
        <color rgb="FF000000"/>
        <rFont val="Arial"/>
        <family val="2"/>
      </rPr>
      <t xml:space="preserve">Allocation payments to suppliers are usually made on the last working day of the preceding month. Where an allocation of [z] is shown for a given month this is because the supplier was not part of the scheme for that month. Where an allocation of £0 is shown for a given month this is because a supplier had sufficient EBSS funds to make payments to customers.
Allocations for each month are calculated using customer numbers for the </t>
    </r>
    <r>
      <rPr>
        <b/>
        <sz val="12"/>
        <color rgb="FF000000"/>
        <rFont val="Arial"/>
        <family val="2"/>
      </rPr>
      <t>previous month</t>
    </r>
    <r>
      <rPr>
        <sz val="12"/>
        <color rgb="FF000000"/>
        <rFont val="Arial"/>
        <family val="2"/>
      </rPr>
      <t xml:space="preserve"> provided by suppliers. For October and November 2022 the allocation is for £66 per customer. For December 2022 and January, February and March 2023 it is for £67 per customer. All suppliers were provided with a contingency payment of 1.5% for the October 2022 payment. Allocations include additional contingency payments made to some suppliers during the scheme, and a top-up payment made to some suppliers in March 2023 where they provided evidence to support their need for this.</t>
    </r>
  </si>
  <si>
    <t>EBSS GB Scheme Guidance</t>
  </si>
  <si>
    <t>On 28 October 2022 the administrators of Bulb Energy Ltd entered into a sale transaction that will move Bulb’s customers to the group of the existing energy supplier Octopus Energy. During this sale process all of Bulb Energy Ltd’s obligations as an energy supply company to its customers will be transferred to Bulb UK Operations Ltd. The data presented here for this supplier are shown collectively under the supplier name Bulb UK Operations Ltd.</t>
  </si>
  <si>
    <t>Bulb Energy: notification of Energy Transfer Scheme</t>
  </si>
  <si>
    <t>On 29 December 2022 Logicor Energy Limited became Tomato Energy Ltd. The data presented here for this supplier are shown collectively under the supplier name Tomato Energy Ltd.</t>
  </si>
  <si>
    <t>Companies House registration details</t>
  </si>
  <si>
    <t>On 22 February 2023 Paddington Power Limited became Fuse Energy Supply Limited. The data presented here for this supplier are shown collectively under the supplier name Fuse Energy Supply Limited.</t>
  </si>
  <si>
    <r>
      <rPr>
        <sz val="12"/>
        <color rgb="FF000000"/>
        <rFont val="Arial"/>
        <family val="2"/>
      </rPr>
      <t xml:space="preserve">Eligible payments due for each month are calculated using customer numbers for the </t>
    </r>
    <r>
      <rPr>
        <b/>
        <sz val="12"/>
        <color rgb="FF000000"/>
        <rFont val="Arial"/>
        <family val="2"/>
      </rPr>
      <t>current month</t>
    </r>
    <r>
      <rPr>
        <sz val="12"/>
        <color rgb="FF000000"/>
        <rFont val="Arial"/>
        <family val="2"/>
      </rPr>
      <t xml:space="preserve"> provided by suppliers.</t>
    </r>
  </si>
  <si>
    <r>
      <rPr>
        <sz val="12"/>
        <color rgb="FF000000"/>
        <rFont val="Arial"/>
        <family val="2"/>
      </rPr>
      <t xml:space="preserve">Delivered payments for each month are calculated using retrospective data provided by suppliers in the </t>
    </r>
    <r>
      <rPr>
        <b/>
        <sz val="12"/>
        <color rgb="FF000000"/>
        <rFont val="Arial"/>
        <family val="2"/>
      </rPr>
      <t>following month</t>
    </r>
    <r>
      <rPr>
        <sz val="12"/>
        <color rgb="FF000000"/>
        <rFont val="Arial"/>
        <family val="2"/>
      </rPr>
      <t>. Delivered payments are reported with a 1 month time lag whilst electricity suppliers process their payments to customers. Geographical data in worksheets "4", "5" and "6" are reported with an additional 1 month time lag to allow suppliers time to report the additional data required. Delivery rates may be over 100% in the case where customers have moved meter type during the month, or where a supplier has identified eligible meters after their initial figures were received. In the data presented here a payment to a traditional prepayment meter is considered delivered when the supplier has issued it.
There are many reasons why a payment may have not been delivered. This includes issues related to a customer's payment cycle and bank details including payment bounces. Suppliers have different operating mechanisms, customer bases and geographic coverage, and so customers may receive their payments at different rates. The data should not be used to measure the performance of an individual supplier.</t>
    </r>
  </si>
  <si>
    <t>Vouchers, which include SAMs (Special Action Messages) and cheques, refer to those provided to customers with traditional prepayment meters only. A payment to a traditional prepayment meter is considered delivered when the supplier has issued a voucher. The payment is considered redeemed when the customer has applied the credit to their meter. Vouchers have a 3 month validity period from their date of issue and so these figures may show some lag. Suppliers may issue a voucher to customers with other meter types in the case where they have been unable to deliver the preferred payment type. These vouchers are not included in these data.</t>
  </si>
  <si>
    <r>
      <rPr>
        <sz val="12"/>
        <color rgb="FF000000"/>
        <rFont val="Arial"/>
        <family val="2"/>
      </rPr>
      <t>Data provided by region, local authority and constituency in worksheets "4", "5" and "6" may not match those reported in worksheets "1", "2" and "3" due to a difference in reporting methods for these data - geographic reports use postcode level data which may not be as complete or accurate, for example some data is presented as "unknown" where a postcode match was unavailable. Scottish Power Energy Retail Limited and Shell Energy Retail Limited have not provided geographic data of sufficient quality for all months and so some of their data are unable to be presented and have been removed from the tables. These differences are in addition to the extra month's time delay for geographic data discussed in note 8.</t>
    </r>
  </si>
  <si>
    <t>Sheet 1: Monthly allocations to electricity suppliers</t>
  </si>
  <si>
    <t>[note 1][note 2][note 3][note 4][note 5][note 6][note 10]</t>
  </si>
  <si>
    <t>Some cells refer to notes which can be found on the notes worksheet.</t>
  </si>
  <si>
    <t>Source: Department for Energy Security and Net Zero (DESNZ)</t>
  </si>
  <si>
    <t>Supplier name</t>
  </si>
  <si>
    <t>October 2022 allocation to supplier (£)</t>
  </si>
  <si>
    <t>November 2022 allocation to supplier (£)</t>
  </si>
  <si>
    <t>December 2022 allocation to supplier (£)</t>
  </si>
  <si>
    <t>January 2023 allocation to supplier (£)</t>
  </si>
  <si>
    <t>February 2023 allocation to supplier (£)</t>
  </si>
  <si>
    <t>March 2023 allocation to supplier (£)</t>
  </si>
  <si>
    <t>March 2023 top-up allocation to supplier (£)</t>
  </si>
  <si>
    <t>Total allocation to supplier (£)</t>
  </si>
  <si>
    <t>Bulb UK Operations limited</t>
  </si>
  <si>
    <t>Centrica (British Gas)</t>
  </si>
  <si>
    <t>Cilleni Energy Supply Limited trading as Rebel Energy</t>
  </si>
  <si>
    <t>Dodo Energy Limited</t>
  </si>
  <si>
    <t>[c]</t>
  </si>
  <si>
    <t>E (Gas and Electricity) Limited</t>
  </si>
  <si>
    <t>E.ON Next Energy Limited</t>
  </si>
  <si>
    <t>Ecotricity Limited</t>
  </si>
  <si>
    <t>EDF Energy Customers Limited</t>
  </si>
  <si>
    <t>Electricity Plus Supply Limited</t>
  </si>
  <si>
    <t>Foxglove Energy Supply Limited trading as Outfox the Market</t>
  </si>
  <si>
    <t>Fuse Energy Supply Limited</t>
  </si>
  <si>
    <t>Good Energy Limited</t>
  </si>
  <si>
    <t>Green Energy UK</t>
  </si>
  <si>
    <t>Home Energy Trading limited</t>
  </si>
  <si>
    <t>[z]</t>
  </si>
  <si>
    <t>Octopus Energy Limited</t>
  </si>
  <si>
    <t>OVO Electricity Limited</t>
  </si>
  <si>
    <t>Pozitive Energy limited</t>
  </si>
  <si>
    <t>Scottish Power Energy Retail Limited</t>
  </si>
  <si>
    <t>Shell Energy Retail Limited</t>
  </si>
  <si>
    <t>SmartestEnergy Business Limited</t>
  </si>
  <si>
    <t>So Energy Trading Limited</t>
  </si>
  <si>
    <t>Square1 Energy Limited</t>
  </si>
  <si>
    <t>Switch Business Gas and Power limited trading as Jellyfish Energy</t>
  </si>
  <si>
    <t>Tomato Energy limited</t>
  </si>
  <si>
    <t>Tru Energy</t>
  </si>
  <si>
    <t xml:space="preserve">Utilita Energy Limited </t>
  </si>
  <si>
    <t>Yu Energy Retail Limited</t>
  </si>
  <si>
    <t>Total</t>
  </si>
  <si>
    <t>Sheet 2: Estimated monthly number of payments due and delivered payments by electricity supplier, for England, Wales and Scotland</t>
  </si>
  <si>
    <t>[note 1][note 2][note 4][note 5][note 6][note 7][note 8][note 9][note 10]</t>
  </si>
  <si>
    <t>October 2022 number of payments due  (April revision)</t>
  </si>
  <si>
    <t>October 2022 number of payments delivered (April revision)</t>
  </si>
  <si>
    <t>November 2022 number of payments due  (April revision)</t>
  </si>
  <si>
    <t>November 2022 number of payments delivered (April revision)</t>
  </si>
  <si>
    <t>December 2022 number of payments due (April revision)</t>
  </si>
  <si>
    <t>December 2022 number of payments delivered (April revision)</t>
  </si>
  <si>
    <t>January 2023 number of payments due (April revision)</t>
  </si>
  <si>
    <t>January 2023 number of payments delivered (April revision)</t>
  </si>
  <si>
    <t>February 2023 number of payments due (April revision)</t>
  </si>
  <si>
    <t>February 2023 number of payments delivered (April revision)</t>
  </si>
  <si>
    <t xml:space="preserve">March 2023 number of payments due </t>
  </si>
  <si>
    <t xml:space="preserve">March 2023 number of payments delivered </t>
  </si>
  <si>
    <t>Total number of payments due</t>
  </si>
  <si>
    <t>Total number of payments delivered</t>
  </si>
  <si>
    <t>Total value of payments delivered (£)</t>
  </si>
  <si>
    <t>Total number of vouchers delivered to traditional prepayment customers</t>
  </si>
  <si>
    <t>Total number of vouchers redeemed</t>
  </si>
  <si>
    <t>Bulb UK Operations Ltd</t>
  </si>
  <si>
    <t>Centrica - British Gas</t>
  </si>
  <si>
    <t>Cilleni Energy Supply Ltd trading as Rebel Energy</t>
  </si>
  <si>
    <t>Dodo Energy Ltd.</t>
  </si>
  <si>
    <t>E (Gas and Electricity) Ltd</t>
  </si>
  <si>
    <t>E.ON Next Energy Ltd</t>
  </si>
  <si>
    <t>Ecotricity Ltd</t>
  </si>
  <si>
    <t>EDF Energy Customers Ltd</t>
  </si>
  <si>
    <t>Electricity Plus Supply Ltd</t>
  </si>
  <si>
    <t>Foxglove Energy Supply Ltd trading as Outfox the Market</t>
  </si>
  <si>
    <t>Good Energy Ltd</t>
  </si>
  <si>
    <t>Home Energy Trading Ltd</t>
  </si>
  <si>
    <t>Octopus Energy Ltd</t>
  </si>
  <si>
    <t>OVO Electricity Ltd</t>
  </si>
  <si>
    <t>Pozitive Energy Ltd</t>
  </si>
  <si>
    <t>Scottish Power Energy Retail Ltd</t>
  </si>
  <si>
    <t>Shell Energy Retail Ltd</t>
  </si>
  <si>
    <t>SmartestEnergy Business Ltd</t>
  </si>
  <si>
    <t>[x]</t>
  </si>
  <si>
    <t>So Energy Trading Ltd</t>
  </si>
  <si>
    <t>Square1 Energy Ltd</t>
  </si>
  <si>
    <t>Switch Business Gas and Power Ltd trading as Jellyfish Energy</t>
  </si>
  <si>
    <t>Tomato Energy Ltd</t>
  </si>
  <si>
    <t>Tru Energy Ltd</t>
  </si>
  <si>
    <t>Utilita Energy Ltd</t>
  </si>
  <si>
    <t>Yu Energy Retail Ltd</t>
  </si>
  <si>
    <t>Sheet 3: Estimated monthly number of payments due and delivered payments by meter type, for England, Wales and Scotland</t>
  </si>
  <si>
    <t>[note 1][note 2][note 7][note 8][note 9][note 10]</t>
  </si>
  <si>
    <t>Electricity meter type</t>
  </si>
  <si>
    <t>Direct debit - reduction</t>
  </si>
  <si>
    <t>Direct debit - refund</t>
  </si>
  <si>
    <t>Credit</t>
  </si>
  <si>
    <t>Smart prepayment</t>
  </si>
  <si>
    <t>Traditional prepayment</t>
  </si>
  <si>
    <t>[note 1][note 2][note 8][note 9][note 10]</t>
  </si>
  <si>
    <t>Region/Country</t>
  </si>
  <si>
    <t>ONS code</t>
  </si>
  <si>
    <t>October, November, December 2022, and January,  February 2023 number of payments due</t>
  </si>
  <si>
    <t>October, November, December 2022, and January,  February 2023 number of payments delivered</t>
  </si>
  <si>
    <t>October, November, December 2022, and January,  February 2023 number of vouchers issued</t>
  </si>
  <si>
    <t>October, November, December 2022, and January,  February 2023 number of vouchers redeemed</t>
  </si>
  <si>
    <t>North East</t>
  </si>
  <si>
    <t>E12000001</t>
  </si>
  <si>
    <t>North West</t>
  </si>
  <si>
    <t>E12000002</t>
  </si>
  <si>
    <t>Yorkshire and the Humber</t>
  </si>
  <si>
    <t>E12000003</t>
  </si>
  <si>
    <t>East Midlands</t>
  </si>
  <si>
    <t>E12000004</t>
  </si>
  <si>
    <t>West Midlands</t>
  </si>
  <si>
    <t>E12000005</t>
  </si>
  <si>
    <t>East of England</t>
  </si>
  <si>
    <t>E12000006</t>
  </si>
  <si>
    <t>London</t>
  </si>
  <si>
    <t>E12000007</t>
  </si>
  <si>
    <t>South East</t>
  </si>
  <si>
    <t>E12000008</t>
  </si>
  <si>
    <t>South West</t>
  </si>
  <si>
    <t>E12000009</t>
  </si>
  <si>
    <t>Wales</t>
  </si>
  <si>
    <t>W92000004</t>
  </si>
  <si>
    <t>Scotland</t>
  </si>
  <si>
    <t>S92000003</t>
  </si>
  <si>
    <t>Unknown</t>
  </si>
  <si>
    <t>Local authority</t>
  </si>
  <si>
    <t>County Durham</t>
  </si>
  <si>
    <t>E06000047</t>
  </si>
  <si>
    <t>Darlington</t>
  </si>
  <si>
    <t>E06000005</t>
  </si>
  <si>
    <t>Hartlepool</t>
  </si>
  <si>
    <t>E06000001</t>
  </si>
  <si>
    <t>Middlesbrough</t>
  </si>
  <si>
    <t>E06000002</t>
  </si>
  <si>
    <t>Northumberland</t>
  </si>
  <si>
    <t>E06000057</t>
  </si>
  <si>
    <t>Redcar and Cleveland</t>
  </si>
  <si>
    <t>E06000003</t>
  </si>
  <si>
    <t>Stockton-on-Tees</t>
  </si>
  <si>
    <t>E06000004</t>
  </si>
  <si>
    <t>Gateshead</t>
  </si>
  <si>
    <t>E08000037</t>
  </si>
  <si>
    <t>Newcastle upon Tyne</t>
  </si>
  <si>
    <t>E08000021</t>
  </si>
  <si>
    <t>North Tyneside</t>
  </si>
  <si>
    <t>E08000022</t>
  </si>
  <si>
    <t>South Tyneside</t>
  </si>
  <si>
    <t>E08000023</t>
  </si>
  <si>
    <t>Sunderland</t>
  </si>
  <si>
    <t>E08000024</t>
  </si>
  <si>
    <t>Blackburn with Darwen</t>
  </si>
  <si>
    <t>E06000008</t>
  </si>
  <si>
    <t>Blackpool</t>
  </si>
  <si>
    <t>E06000009</t>
  </si>
  <si>
    <t>Cheshire East</t>
  </si>
  <si>
    <t>E06000049</t>
  </si>
  <si>
    <t>Cheshire West and Chester</t>
  </si>
  <si>
    <t>E06000050</t>
  </si>
  <si>
    <t>Halton</t>
  </si>
  <si>
    <t>E06000006</t>
  </si>
  <si>
    <t>Warrington</t>
  </si>
  <si>
    <t>E06000007</t>
  </si>
  <si>
    <t>Allerdale</t>
  </si>
  <si>
    <t>E07000026</t>
  </si>
  <si>
    <t>Barrow-in-Furness</t>
  </si>
  <si>
    <t>E07000027</t>
  </si>
  <si>
    <t>Carlisle</t>
  </si>
  <si>
    <t>E07000028</t>
  </si>
  <si>
    <t>Copeland</t>
  </si>
  <si>
    <t>E07000029</t>
  </si>
  <si>
    <t>Eden</t>
  </si>
  <si>
    <t>E07000030</t>
  </si>
  <si>
    <t>South Lakeland</t>
  </si>
  <si>
    <t>E07000031</t>
  </si>
  <si>
    <t>Bolton</t>
  </si>
  <si>
    <t>E08000001</t>
  </si>
  <si>
    <t>Bury</t>
  </si>
  <si>
    <t>E08000002</t>
  </si>
  <si>
    <t>Manchester</t>
  </si>
  <si>
    <t>E08000003</t>
  </si>
  <si>
    <t xml:space="preserve">Oldham </t>
  </si>
  <si>
    <t>E08000004</t>
  </si>
  <si>
    <t>Rochdale</t>
  </si>
  <si>
    <t>E08000005</t>
  </si>
  <si>
    <t>Salford</t>
  </si>
  <si>
    <t>E08000006</t>
  </si>
  <si>
    <t>Stockport</t>
  </si>
  <si>
    <t>E08000007</t>
  </si>
  <si>
    <t>Tameside</t>
  </si>
  <si>
    <t>E08000008</t>
  </si>
  <si>
    <t>Trafford</t>
  </si>
  <si>
    <t>E08000009</t>
  </si>
  <si>
    <t>Wigan</t>
  </si>
  <si>
    <t>E08000010</t>
  </si>
  <si>
    <t>Burnley</t>
  </si>
  <si>
    <t>E07000117</t>
  </si>
  <si>
    <t>Chorley</t>
  </si>
  <si>
    <t>E07000118</t>
  </si>
  <si>
    <t>Fylde</t>
  </si>
  <si>
    <t>E07000119</t>
  </si>
  <si>
    <t>Hyndburn</t>
  </si>
  <si>
    <t>E07000120</t>
  </si>
  <si>
    <t>Lancaster</t>
  </si>
  <si>
    <t>E07000121</t>
  </si>
  <si>
    <t>Pendle</t>
  </si>
  <si>
    <t>E07000122</t>
  </si>
  <si>
    <t>Preston</t>
  </si>
  <si>
    <t>E07000123</t>
  </si>
  <si>
    <t>Ribble Valley</t>
  </si>
  <si>
    <t>E07000124</t>
  </si>
  <si>
    <t>Rossendale</t>
  </si>
  <si>
    <t>E07000125</t>
  </si>
  <si>
    <t>South Ribble</t>
  </si>
  <si>
    <t>E07000126</t>
  </si>
  <si>
    <t>West Lancashire</t>
  </si>
  <si>
    <t>E07000127</t>
  </si>
  <si>
    <t>Wyre</t>
  </si>
  <si>
    <t>E07000128</t>
  </si>
  <si>
    <t xml:space="preserve">Knowsley </t>
  </si>
  <si>
    <t>E08000011</t>
  </si>
  <si>
    <t>Liverpool</t>
  </si>
  <si>
    <t>E08000012</t>
  </si>
  <si>
    <t>Sefton</t>
  </si>
  <si>
    <t>E08000014</t>
  </si>
  <si>
    <t>St. Helens</t>
  </si>
  <si>
    <t>E08000013</t>
  </si>
  <si>
    <t>Wirral</t>
  </si>
  <si>
    <t>E08000015</t>
  </si>
  <si>
    <t>East Riding of Yorkshire</t>
  </si>
  <si>
    <t>E06000011</t>
  </si>
  <si>
    <t>Yorkshire and The Humber</t>
  </si>
  <si>
    <t>Kingston upon Hull, City of</t>
  </si>
  <si>
    <t>E06000010</t>
  </si>
  <si>
    <t>North East Lincolnshire</t>
  </si>
  <si>
    <t>E06000012</t>
  </si>
  <si>
    <t>North Lincolnshire</t>
  </si>
  <si>
    <t>E06000013</t>
  </si>
  <si>
    <t>York</t>
  </si>
  <si>
    <t>E06000014</t>
  </si>
  <si>
    <t>Craven</t>
  </si>
  <si>
    <t>E07000163</t>
  </si>
  <si>
    <t>Hambleton</t>
  </si>
  <si>
    <t>E07000164</t>
  </si>
  <si>
    <t>Harrogate</t>
  </si>
  <si>
    <t>E07000165</t>
  </si>
  <si>
    <t>Richmondshire</t>
  </si>
  <si>
    <t>E07000166</t>
  </si>
  <si>
    <t>Ryedale</t>
  </si>
  <si>
    <t>E07000167</t>
  </si>
  <si>
    <t>Scarborough</t>
  </si>
  <si>
    <t>E07000168</t>
  </si>
  <si>
    <t>Selby</t>
  </si>
  <si>
    <t>E07000169</t>
  </si>
  <si>
    <t>Barnsley</t>
  </si>
  <si>
    <t>E08000016</t>
  </si>
  <si>
    <t>Doncaster</t>
  </si>
  <si>
    <t>E08000017</t>
  </si>
  <si>
    <t xml:space="preserve">Rotherham </t>
  </si>
  <si>
    <t>E08000018</t>
  </si>
  <si>
    <t>Sheffield</t>
  </si>
  <si>
    <t>E08000019</t>
  </si>
  <si>
    <t xml:space="preserve">Bradford </t>
  </si>
  <si>
    <t>E08000032</t>
  </si>
  <si>
    <t>Calderdale</t>
  </si>
  <si>
    <t>E08000033</t>
  </si>
  <si>
    <t xml:space="preserve">Kirklees </t>
  </si>
  <si>
    <t>E08000034</t>
  </si>
  <si>
    <t xml:space="preserve">Leeds </t>
  </si>
  <si>
    <t>E08000035</t>
  </si>
  <si>
    <t>Wakefield</t>
  </si>
  <si>
    <t>E08000036</t>
  </si>
  <si>
    <t xml:space="preserve">Derby </t>
  </si>
  <si>
    <t>E06000015</t>
  </si>
  <si>
    <t>Leicester</t>
  </si>
  <si>
    <t>E06000016</t>
  </si>
  <si>
    <t>North Northamptonshire</t>
  </si>
  <si>
    <t>E06000061</t>
  </si>
  <si>
    <t>Nottingham</t>
  </si>
  <si>
    <t>E06000018</t>
  </si>
  <si>
    <t xml:space="preserve">Rutland </t>
  </si>
  <si>
    <t>E06000017</t>
  </si>
  <si>
    <t>West Northamptonshire</t>
  </si>
  <si>
    <t>E06000062</t>
  </si>
  <si>
    <t>Amber Valley</t>
  </si>
  <si>
    <t>E07000032</t>
  </si>
  <si>
    <t>Bolsover</t>
  </si>
  <si>
    <t>E07000033</t>
  </si>
  <si>
    <t>Chesterfield</t>
  </si>
  <si>
    <t>E07000034</t>
  </si>
  <si>
    <t>Derbyshire Dales</t>
  </si>
  <si>
    <t>E07000035</t>
  </si>
  <si>
    <t>Erewash</t>
  </si>
  <si>
    <t>E07000036</t>
  </si>
  <si>
    <t>High Peak</t>
  </si>
  <si>
    <t>E07000037</t>
  </si>
  <si>
    <t>North East Derbyshire</t>
  </si>
  <si>
    <t>E07000038</t>
  </si>
  <si>
    <t>South Derbyshire</t>
  </si>
  <si>
    <t>E07000039</t>
  </si>
  <si>
    <t>Blaby</t>
  </si>
  <si>
    <t>E07000129</t>
  </si>
  <si>
    <t>Charnwood</t>
  </si>
  <si>
    <t>E07000130</t>
  </si>
  <si>
    <t>Harborough</t>
  </si>
  <si>
    <t>E07000131</t>
  </si>
  <si>
    <t>Hinckley and Bosworth</t>
  </si>
  <si>
    <t>E07000132</t>
  </si>
  <si>
    <t>Melton</t>
  </si>
  <si>
    <t>E07000133</t>
  </si>
  <si>
    <t>North West Leicestershire</t>
  </si>
  <si>
    <t>E07000134</t>
  </si>
  <si>
    <t>Oadby and Wigston</t>
  </si>
  <si>
    <t>E07000135</t>
  </si>
  <si>
    <t>Boston</t>
  </si>
  <si>
    <t>E07000136</t>
  </si>
  <si>
    <t>East Lindsey</t>
  </si>
  <si>
    <t>E07000137</t>
  </si>
  <si>
    <t>Lincoln</t>
  </si>
  <si>
    <t>E07000138</t>
  </si>
  <si>
    <t>North Kesteven</t>
  </si>
  <si>
    <t>E07000139</t>
  </si>
  <si>
    <t>South Holland</t>
  </si>
  <si>
    <t>E07000140</t>
  </si>
  <si>
    <t>South Kesteven</t>
  </si>
  <si>
    <t>E07000141</t>
  </si>
  <si>
    <t>West Lindsey</t>
  </si>
  <si>
    <t>E07000142</t>
  </si>
  <si>
    <t>Ashfield</t>
  </si>
  <si>
    <t>E07000170</t>
  </si>
  <si>
    <t>Bassetlaw</t>
  </si>
  <si>
    <t>E07000171</t>
  </si>
  <si>
    <t>Broxtowe</t>
  </si>
  <si>
    <t>E07000172</t>
  </si>
  <si>
    <t>Gedling</t>
  </si>
  <si>
    <t>E07000173</t>
  </si>
  <si>
    <t>Mansfield</t>
  </si>
  <si>
    <t>E07000174</t>
  </si>
  <si>
    <t>Newark and Sherwood</t>
  </si>
  <si>
    <t>E07000175</t>
  </si>
  <si>
    <t>Rushcliffe</t>
  </si>
  <si>
    <t>E07000176</t>
  </si>
  <si>
    <t>Herefordshire, County of</t>
  </si>
  <si>
    <t>E06000019</t>
  </si>
  <si>
    <t>Shropshire</t>
  </si>
  <si>
    <t>E06000051</t>
  </si>
  <si>
    <t>Stoke-on-Trent</t>
  </si>
  <si>
    <t>E06000021</t>
  </si>
  <si>
    <t>Telford and Wrekin</t>
  </si>
  <si>
    <t>E06000020</t>
  </si>
  <si>
    <t>Cannock Chase</t>
  </si>
  <si>
    <t>E07000192</t>
  </si>
  <si>
    <t>East Staffordshire</t>
  </si>
  <si>
    <t>E07000193</t>
  </si>
  <si>
    <t>Lichfield</t>
  </si>
  <si>
    <t>E07000194</t>
  </si>
  <si>
    <t>Newcastle-under-Lyme</t>
  </si>
  <si>
    <t>E07000195</t>
  </si>
  <si>
    <t>South Staffordshire</t>
  </si>
  <si>
    <t>E07000196</t>
  </si>
  <si>
    <t>Stafford</t>
  </si>
  <si>
    <t>E07000197</t>
  </si>
  <si>
    <t>Staffordshire Moorlands</t>
  </si>
  <si>
    <t>E07000198</t>
  </si>
  <si>
    <t>Tamworth</t>
  </si>
  <si>
    <t>E07000199</t>
  </si>
  <si>
    <t>North Warwickshire</t>
  </si>
  <si>
    <t>E07000218</t>
  </si>
  <si>
    <t>Nuneaton and Bedworth</t>
  </si>
  <si>
    <t>E07000219</t>
  </si>
  <si>
    <t>Rugby</t>
  </si>
  <si>
    <t>E07000220</t>
  </si>
  <si>
    <t>Stratford-on-Avon</t>
  </si>
  <si>
    <t>E07000221</t>
  </si>
  <si>
    <t>Warwick</t>
  </si>
  <si>
    <t>E07000222</t>
  </si>
  <si>
    <t>Birmingham</t>
  </si>
  <si>
    <t>E08000025</t>
  </si>
  <si>
    <t>Coventry</t>
  </si>
  <si>
    <t>E08000026</t>
  </si>
  <si>
    <t xml:space="preserve">Dudley </t>
  </si>
  <si>
    <t>E08000027</t>
  </si>
  <si>
    <t xml:space="preserve">Sandwell </t>
  </si>
  <si>
    <t>E08000028</t>
  </si>
  <si>
    <t>Solihull</t>
  </si>
  <si>
    <t>E08000029</t>
  </si>
  <si>
    <t>Walsall</t>
  </si>
  <si>
    <t>E08000030</t>
  </si>
  <si>
    <t>Wolverhampton</t>
  </si>
  <si>
    <t>E08000031</t>
  </si>
  <si>
    <t>Bromsgrove</t>
  </si>
  <si>
    <t>E07000234</t>
  </si>
  <si>
    <t>Malvern Hills</t>
  </si>
  <si>
    <t>E07000235</t>
  </si>
  <si>
    <t>Redditch</t>
  </si>
  <si>
    <t>E07000236</t>
  </si>
  <si>
    <t>Worcester</t>
  </si>
  <si>
    <t>E07000237</t>
  </si>
  <si>
    <t>Wychavon</t>
  </si>
  <si>
    <t>E07000238</t>
  </si>
  <si>
    <t>Wyre Forest</t>
  </si>
  <si>
    <t>E07000239</t>
  </si>
  <si>
    <t>Bedford</t>
  </si>
  <si>
    <t>E06000055</t>
  </si>
  <si>
    <t>East</t>
  </si>
  <si>
    <t>Central Bedfordshire</t>
  </si>
  <si>
    <t>E06000056</t>
  </si>
  <si>
    <t>Luton</t>
  </si>
  <si>
    <t>E06000032</t>
  </si>
  <si>
    <t>Peterborough</t>
  </si>
  <si>
    <t>E06000031</t>
  </si>
  <si>
    <t>Southend-on-Sea</t>
  </si>
  <si>
    <t>E06000033</t>
  </si>
  <si>
    <t>Thurrock</t>
  </si>
  <si>
    <t>E06000034</t>
  </si>
  <si>
    <t>Cambridge</t>
  </si>
  <si>
    <t>E07000008</t>
  </si>
  <si>
    <t>East Cambridgeshire</t>
  </si>
  <si>
    <t>E07000009</t>
  </si>
  <si>
    <t>Fenland</t>
  </si>
  <si>
    <t>E07000010</t>
  </si>
  <si>
    <t>Huntingdonshire</t>
  </si>
  <si>
    <t>E07000011</t>
  </si>
  <si>
    <t>South Cambridgeshire</t>
  </si>
  <si>
    <t>E07000012</t>
  </si>
  <si>
    <t>Basildon</t>
  </si>
  <si>
    <t>E07000066</t>
  </si>
  <si>
    <t>Braintree</t>
  </si>
  <si>
    <t>E07000067</t>
  </si>
  <si>
    <t>Brentwood</t>
  </si>
  <si>
    <t>E07000068</t>
  </si>
  <si>
    <t>Castle Point</t>
  </si>
  <si>
    <t>E07000069</t>
  </si>
  <si>
    <t>Chelmsford</t>
  </si>
  <si>
    <t>E07000070</t>
  </si>
  <si>
    <t>Colchester</t>
  </si>
  <si>
    <t>E07000071</t>
  </si>
  <si>
    <t>Epping Forest</t>
  </si>
  <si>
    <t>E07000072</t>
  </si>
  <si>
    <t>Harlow</t>
  </si>
  <si>
    <t>E07000073</t>
  </si>
  <si>
    <t>Maldon</t>
  </si>
  <si>
    <t>E07000074</t>
  </si>
  <si>
    <t>Rochford</t>
  </si>
  <si>
    <t>E07000075</t>
  </si>
  <si>
    <t>Tendring</t>
  </si>
  <si>
    <t>E07000076</t>
  </si>
  <si>
    <t>Uttlesford</t>
  </si>
  <si>
    <t>E07000077</t>
  </si>
  <si>
    <t>Broxbourne</t>
  </si>
  <si>
    <t>E07000095</t>
  </si>
  <si>
    <t>Dacorum</t>
  </si>
  <si>
    <t>E07000096</t>
  </si>
  <si>
    <t>East Hertfordshire</t>
  </si>
  <si>
    <t>E07000242</t>
  </si>
  <si>
    <t>Hertsmere</t>
  </si>
  <si>
    <t>E07000098</t>
  </si>
  <si>
    <t>North Hertfordshire</t>
  </si>
  <si>
    <t>E07000099</t>
  </si>
  <si>
    <t>St Albans</t>
  </si>
  <si>
    <t>E07000240</t>
  </si>
  <si>
    <t>Stevenage</t>
  </si>
  <si>
    <t>E07000243</t>
  </si>
  <si>
    <t>Three Rivers</t>
  </si>
  <si>
    <t>E07000102</t>
  </si>
  <si>
    <t>Watford</t>
  </si>
  <si>
    <t>E07000103</t>
  </si>
  <si>
    <t>Welwyn Hatfield</t>
  </si>
  <si>
    <t>E07000241</t>
  </si>
  <si>
    <t>Breckland</t>
  </si>
  <si>
    <t>E07000143</t>
  </si>
  <si>
    <t>Broadland</t>
  </si>
  <si>
    <t>E07000144</t>
  </si>
  <si>
    <t>Great Yarmouth</t>
  </si>
  <si>
    <t>E07000145</t>
  </si>
  <si>
    <t>King’s Lynn and West Norfolk</t>
  </si>
  <si>
    <t>E07000146</t>
  </si>
  <si>
    <t>North Norfolk</t>
  </si>
  <si>
    <t>E07000147</t>
  </si>
  <si>
    <t>Norwich</t>
  </si>
  <si>
    <t>E07000148</t>
  </si>
  <si>
    <t>South Norfolk</t>
  </si>
  <si>
    <t>E07000149</t>
  </si>
  <si>
    <t>Babergh</t>
  </si>
  <si>
    <t>E07000200</t>
  </si>
  <si>
    <t>East Suffolk</t>
  </si>
  <si>
    <t>E07000244</t>
  </si>
  <si>
    <t>Ipswich</t>
  </si>
  <si>
    <t>E07000202</t>
  </si>
  <si>
    <t>Mid Suffolk</t>
  </si>
  <si>
    <t>E07000203</t>
  </si>
  <si>
    <t>West Suffolk</t>
  </si>
  <si>
    <t>E07000245</t>
  </si>
  <si>
    <t>Camden</t>
  </si>
  <si>
    <t>E09000007</t>
  </si>
  <si>
    <t>City of London</t>
  </si>
  <si>
    <t>E09000001</t>
  </si>
  <si>
    <t xml:space="preserve">Hackney </t>
  </si>
  <si>
    <t>E09000012</t>
  </si>
  <si>
    <t xml:space="preserve">Hammersmith and Fulham </t>
  </si>
  <si>
    <t>E09000013</t>
  </si>
  <si>
    <t>Haringey</t>
  </si>
  <si>
    <t>E09000014</t>
  </si>
  <si>
    <t>Islington</t>
  </si>
  <si>
    <t>E09000019</t>
  </si>
  <si>
    <t>Kensington and Chelsea</t>
  </si>
  <si>
    <t>E09000020</t>
  </si>
  <si>
    <t xml:space="preserve">Lambeth </t>
  </si>
  <si>
    <t>E09000022</t>
  </si>
  <si>
    <t xml:space="preserve">Lewisham </t>
  </si>
  <si>
    <t>E09000023</t>
  </si>
  <si>
    <t xml:space="preserve">Newham </t>
  </si>
  <si>
    <t>E09000025</t>
  </si>
  <si>
    <t>Southwark</t>
  </si>
  <si>
    <t>E09000028</t>
  </si>
  <si>
    <t>Tower Hamlets</t>
  </si>
  <si>
    <t>E09000030</t>
  </si>
  <si>
    <t>Wandsworth</t>
  </si>
  <si>
    <t>E09000032</t>
  </si>
  <si>
    <t>Westminster</t>
  </si>
  <si>
    <t>E09000033</t>
  </si>
  <si>
    <t>Barking and Dagenham</t>
  </si>
  <si>
    <t>E09000002</t>
  </si>
  <si>
    <t>Barnet</t>
  </si>
  <si>
    <t>E09000003</t>
  </si>
  <si>
    <t>Bexley</t>
  </si>
  <si>
    <t>E09000004</t>
  </si>
  <si>
    <t xml:space="preserve">Brent </t>
  </si>
  <si>
    <t>E09000005</t>
  </si>
  <si>
    <t>Bromley</t>
  </si>
  <si>
    <t>E09000006</t>
  </si>
  <si>
    <t>Croydon</t>
  </si>
  <si>
    <t>E09000008</t>
  </si>
  <si>
    <t>Ealing</t>
  </si>
  <si>
    <t>E09000009</t>
  </si>
  <si>
    <t>Enfield</t>
  </si>
  <si>
    <t>E09000010</t>
  </si>
  <si>
    <t>Greenwich</t>
  </si>
  <si>
    <t>E09000011</t>
  </si>
  <si>
    <t>Harrow</t>
  </si>
  <si>
    <t>E09000015</t>
  </si>
  <si>
    <t>Havering</t>
  </si>
  <si>
    <t>E09000016</t>
  </si>
  <si>
    <t>Hillingdon</t>
  </si>
  <si>
    <t>E09000017</t>
  </si>
  <si>
    <t>Hounslow</t>
  </si>
  <si>
    <t>E09000018</t>
  </si>
  <si>
    <t>Kingston upon Thames</t>
  </si>
  <si>
    <t>E09000021</t>
  </si>
  <si>
    <t>Merton</t>
  </si>
  <si>
    <t>E09000024</t>
  </si>
  <si>
    <t>Redbridge</t>
  </si>
  <si>
    <t>E09000026</t>
  </si>
  <si>
    <t>Richmond upon Thames</t>
  </si>
  <si>
    <t>E09000027</t>
  </si>
  <si>
    <t>Sutton</t>
  </si>
  <si>
    <t>E09000029</t>
  </si>
  <si>
    <t>Waltham Forest</t>
  </si>
  <si>
    <t>E09000031</t>
  </si>
  <si>
    <t>Bracknell Forest</t>
  </si>
  <si>
    <t>E06000036</t>
  </si>
  <si>
    <t>Brighton and Hove</t>
  </si>
  <si>
    <t>E06000043</t>
  </si>
  <si>
    <t>Buckinghamshire</t>
  </si>
  <si>
    <t>E06000060</t>
  </si>
  <si>
    <t>Isle of Wight</t>
  </si>
  <si>
    <t>E06000046</t>
  </si>
  <si>
    <t>Medway</t>
  </si>
  <si>
    <t>E06000035</t>
  </si>
  <si>
    <t>Milton Keynes</t>
  </si>
  <si>
    <t>E06000042</t>
  </si>
  <si>
    <t>Portsmouth</t>
  </si>
  <si>
    <t>E06000044</t>
  </si>
  <si>
    <t>Reading</t>
  </si>
  <si>
    <t>E06000038</t>
  </si>
  <si>
    <t>Slough</t>
  </si>
  <si>
    <t>E06000039</t>
  </si>
  <si>
    <t>Southampton</t>
  </si>
  <si>
    <t>E06000045</t>
  </si>
  <si>
    <t>West Berkshire</t>
  </si>
  <si>
    <t>E06000037</t>
  </si>
  <si>
    <t>Windsor and Maidenhead</t>
  </si>
  <si>
    <t>E06000040</t>
  </si>
  <si>
    <t>Wokingham</t>
  </si>
  <si>
    <t>E06000041</t>
  </si>
  <si>
    <t>Eastbourne</t>
  </si>
  <si>
    <t>E07000061</t>
  </si>
  <si>
    <t>Hastings</t>
  </si>
  <si>
    <t>E07000062</t>
  </si>
  <si>
    <t>Lewes</t>
  </si>
  <si>
    <t>E07000063</t>
  </si>
  <si>
    <t>Rother</t>
  </si>
  <si>
    <t>E07000064</t>
  </si>
  <si>
    <t>Wealden</t>
  </si>
  <si>
    <t>E07000065</t>
  </si>
  <si>
    <t>Basingstoke and Deane</t>
  </si>
  <si>
    <t>E07000084</t>
  </si>
  <si>
    <t>East Hampshire</t>
  </si>
  <si>
    <t>E07000085</t>
  </si>
  <si>
    <t>Eastleigh</t>
  </si>
  <si>
    <t>E07000086</t>
  </si>
  <si>
    <t>Fareham</t>
  </si>
  <si>
    <t>E07000087</t>
  </si>
  <si>
    <t>Gosport</t>
  </si>
  <si>
    <t>E07000088</t>
  </si>
  <si>
    <t>Hart</t>
  </si>
  <si>
    <t>E07000089</t>
  </si>
  <si>
    <t>Havant</t>
  </si>
  <si>
    <t>E07000090</t>
  </si>
  <si>
    <t>New Forest</t>
  </si>
  <si>
    <t>E07000091</t>
  </si>
  <si>
    <t>Rushmoor</t>
  </si>
  <si>
    <t>E07000092</t>
  </si>
  <si>
    <t>Test Valley</t>
  </si>
  <si>
    <t>E07000093</t>
  </si>
  <si>
    <t>Winchester</t>
  </si>
  <si>
    <t>E07000094</t>
  </si>
  <si>
    <t>Ashford</t>
  </si>
  <si>
    <t>E07000105</t>
  </si>
  <si>
    <t>Canterbury</t>
  </si>
  <si>
    <t>E07000106</t>
  </si>
  <si>
    <t>Dartford</t>
  </si>
  <si>
    <t>E07000107</t>
  </si>
  <si>
    <t>Dover</t>
  </si>
  <si>
    <t>E07000108</t>
  </si>
  <si>
    <t>Folkestone and Hythe</t>
  </si>
  <si>
    <t>E07000112</t>
  </si>
  <si>
    <t>Gravesham</t>
  </si>
  <si>
    <t>E07000109</t>
  </si>
  <si>
    <t>Maidstone</t>
  </si>
  <si>
    <t>E07000110</t>
  </si>
  <si>
    <t>Sevenoaks</t>
  </si>
  <si>
    <t>E07000111</t>
  </si>
  <si>
    <t>Swale</t>
  </si>
  <si>
    <t>E07000113</t>
  </si>
  <si>
    <t>Thanet</t>
  </si>
  <si>
    <t>E07000114</t>
  </si>
  <si>
    <t>Tonbridge and Malling</t>
  </si>
  <si>
    <t>E07000115</t>
  </si>
  <si>
    <t>Tunbridge Wells</t>
  </si>
  <si>
    <t>E07000116</t>
  </si>
  <si>
    <t>Cherwell</t>
  </si>
  <si>
    <t>E07000177</t>
  </si>
  <si>
    <t>Oxford</t>
  </si>
  <si>
    <t>E07000178</t>
  </si>
  <si>
    <t>South Oxfordshire</t>
  </si>
  <si>
    <t>E07000179</t>
  </si>
  <si>
    <t>Vale of White Horse</t>
  </si>
  <si>
    <t>E07000180</t>
  </si>
  <si>
    <t>West Oxfordshire</t>
  </si>
  <si>
    <t>E07000181</t>
  </si>
  <si>
    <t>Elmbridge</t>
  </si>
  <si>
    <t>E07000207</t>
  </si>
  <si>
    <t>Epsom and Ewell</t>
  </si>
  <si>
    <t>E07000208</t>
  </si>
  <si>
    <t>Guildford</t>
  </si>
  <si>
    <t>E07000209</t>
  </si>
  <si>
    <t>Mole Valley</t>
  </si>
  <si>
    <t>E07000210</t>
  </si>
  <si>
    <t>Reigate and Banstead</t>
  </si>
  <si>
    <t>E07000211</t>
  </si>
  <si>
    <t>Runnymede</t>
  </si>
  <si>
    <t>E07000212</t>
  </si>
  <si>
    <t>Spelthorne</t>
  </si>
  <si>
    <t>E07000213</t>
  </si>
  <si>
    <t>Surrey Heath</t>
  </si>
  <si>
    <t>E07000214</t>
  </si>
  <si>
    <t>Tandridge</t>
  </si>
  <si>
    <t>E07000215</t>
  </si>
  <si>
    <t>Waverley</t>
  </si>
  <si>
    <t>E07000216</t>
  </si>
  <si>
    <t>Woking</t>
  </si>
  <si>
    <t>E07000217</t>
  </si>
  <si>
    <t>Adur</t>
  </si>
  <si>
    <t>E07000223</t>
  </si>
  <si>
    <t>Arun</t>
  </si>
  <si>
    <t>E07000224</t>
  </si>
  <si>
    <t>Chichester</t>
  </si>
  <si>
    <t>E07000225</t>
  </si>
  <si>
    <t>Crawley</t>
  </si>
  <si>
    <t>E07000226</t>
  </si>
  <si>
    <t>Horsham</t>
  </si>
  <si>
    <t>E07000227</t>
  </si>
  <si>
    <t>Mid Sussex</t>
  </si>
  <si>
    <t>E07000228</t>
  </si>
  <si>
    <t>Worthing</t>
  </si>
  <si>
    <t>E07000229</t>
  </si>
  <si>
    <t>Bath and North East Somerset</t>
  </si>
  <si>
    <t>E06000022</t>
  </si>
  <si>
    <t>Bournemouth, Christchurch and Poole</t>
  </si>
  <si>
    <t>E06000058</t>
  </si>
  <si>
    <t>Bristol, City of</t>
  </si>
  <si>
    <t>E06000023</t>
  </si>
  <si>
    <t>Cornwall</t>
  </si>
  <si>
    <t>E06000052</t>
  </si>
  <si>
    <t>Dorset</t>
  </si>
  <si>
    <t>E06000059</t>
  </si>
  <si>
    <t>Isles of Scilly</t>
  </si>
  <si>
    <t>E06000053</t>
  </si>
  <si>
    <t>North Somerset</t>
  </si>
  <si>
    <t>E06000024</t>
  </si>
  <si>
    <t>Plymouth</t>
  </si>
  <si>
    <t>E06000026</t>
  </si>
  <si>
    <t>South Gloucestershire</t>
  </si>
  <si>
    <t>E06000025</t>
  </si>
  <si>
    <t>Swindon</t>
  </si>
  <si>
    <t>E06000030</t>
  </si>
  <si>
    <t>Torbay</t>
  </si>
  <si>
    <t>E06000027</t>
  </si>
  <si>
    <t>Wiltshire</t>
  </si>
  <si>
    <t>E06000054</t>
  </si>
  <si>
    <t>East Devon</t>
  </si>
  <si>
    <t>E07000040</t>
  </si>
  <si>
    <t>Exeter</t>
  </si>
  <si>
    <t>E07000041</t>
  </si>
  <si>
    <t>Mid Devon</t>
  </si>
  <si>
    <t>E07000042</t>
  </si>
  <si>
    <t>North Devon</t>
  </si>
  <si>
    <t>E07000043</t>
  </si>
  <si>
    <t>South Hams</t>
  </si>
  <si>
    <t>E07000044</t>
  </si>
  <si>
    <t>Teignbridge</t>
  </si>
  <si>
    <t>E07000045</t>
  </si>
  <si>
    <t>Torridge</t>
  </si>
  <si>
    <t>E07000046</t>
  </si>
  <si>
    <t>West Devon</t>
  </si>
  <si>
    <t>E07000047</t>
  </si>
  <si>
    <t>Cheltenham</t>
  </si>
  <si>
    <t>E07000078</t>
  </si>
  <si>
    <t>Cotswold</t>
  </si>
  <si>
    <t>E07000079</t>
  </si>
  <si>
    <t>Forest of Dean</t>
  </si>
  <si>
    <t>E07000080</t>
  </si>
  <si>
    <t>Gloucester</t>
  </si>
  <si>
    <t>E07000081</t>
  </si>
  <si>
    <t>Stroud</t>
  </si>
  <si>
    <t>E07000082</t>
  </si>
  <si>
    <t>Tewkesbury</t>
  </si>
  <si>
    <t>E07000083</t>
  </si>
  <si>
    <t>Mendip</t>
  </si>
  <si>
    <t>E07000187</t>
  </si>
  <si>
    <t>Sedgemoor</t>
  </si>
  <si>
    <t>E07000188</t>
  </si>
  <si>
    <t>Somerset West and Taunton</t>
  </si>
  <si>
    <t>E07000246</t>
  </si>
  <si>
    <t>South Somerset</t>
  </si>
  <si>
    <t>E07000189</t>
  </si>
  <si>
    <t>Isle of Anglesey / Ynys Môn</t>
  </si>
  <si>
    <t>W06000001</t>
  </si>
  <si>
    <t>Gwynedd / Gwynedd</t>
  </si>
  <si>
    <t>W06000002</t>
  </si>
  <si>
    <t>Conwy / Conwy</t>
  </si>
  <si>
    <t>W06000003</t>
  </si>
  <si>
    <t>Denbighshire / Sir Ddinbych</t>
  </si>
  <si>
    <t>W06000004</t>
  </si>
  <si>
    <t>Flintshire / Sir y Fflint</t>
  </si>
  <si>
    <t>W06000005</t>
  </si>
  <si>
    <t>Wrexham / Wrecsam</t>
  </si>
  <si>
    <t>W06000006</t>
  </si>
  <si>
    <t>Powys / Powys</t>
  </si>
  <si>
    <t>W06000023</t>
  </si>
  <si>
    <t>Ceredigion / Ceredigion</t>
  </si>
  <si>
    <t>W06000008</t>
  </si>
  <si>
    <t>Pembrokeshire / Sir Benfro</t>
  </si>
  <si>
    <t>W06000009</t>
  </si>
  <si>
    <t>Carmarthenshire / Sir Gaerfyrddin</t>
  </si>
  <si>
    <t>W06000010</t>
  </si>
  <si>
    <t>Swansea / Abertawe</t>
  </si>
  <si>
    <t>W06000011</t>
  </si>
  <si>
    <t>Neath Port Talbot / Castell-nedd Port Talbot</t>
  </si>
  <si>
    <t>W06000012</t>
  </si>
  <si>
    <t>Bridgend / Pen-y-bont ar Ogwr</t>
  </si>
  <si>
    <t>W06000013</t>
  </si>
  <si>
    <t>Vale of Glamorgan / Bro Morgannwg</t>
  </si>
  <si>
    <t>W06000014</t>
  </si>
  <si>
    <t>Cardiff / Caerdydd</t>
  </si>
  <si>
    <t>W06000015</t>
  </si>
  <si>
    <t>Rhondda Cynon Taf / Rhondda Cynon Taf</t>
  </si>
  <si>
    <t>W06000016</t>
  </si>
  <si>
    <t>Merthyr Tydfil / Merthyr Tudful</t>
  </si>
  <si>
    <t>W06000024</t>
  </si>
  <si>
    <t>Caerphilly / Caerffili</t>
  </si>
  <si>
    <t>W06000018</t>
  </si>
  <si>
    <t>Blaenau Gwent / Blaenau Gwent</t>
  </si>
  <si>
    <t>W06000019</t>
  </si>
  <si>
    <t>Torfaen / Tor-faen</t>
  </si>
  <si>
    <t>W06000020</t>
  </si>
  <si>
    <t>Monmouthshire / Sir Fynwy</t>
  </si>
  <si>
    <t>W06000021</t>
  </si>
  <si>
    <t>Newport / Casnewydd</t>
  </si>
  <si>
    <t>W06000022</t>
  </si>
  <si>
    <t>Aberdeen City</t>
  </si>
  <si>
    <t>S12000033</t>
  </si>
  <si>
    <t>Aberdeenshire</t>
  </si>
  <si>
    <t>S12000034</t>
  </si>
  <si>
    <t>Angus</t>
  </si>
  <si>
    <t>S12000041</t>
  </si>
  <si>
    <t>Argyll and Bute</t>
  </si>
  <si>
    <t>S12000035</t>
  </si>
  <si>
    <t>City of Edinburgh</t>
  </si>
  <si>
    <t>S12000036</t>
  </si>
  <si>
    <t>Clackmannanshire</t>
  </si>
  <si>
    <t>S12000005</t>
  </si>
  <si>
    <t>Dumfries and Galloway</t>
  </si>
  <si>
    <t>S12000006</t>
  </si>
  <si>
    <t>Dundee City</t>
  </si>
  <si>
    <t>S12000042</t>
  </si>
  <si>
    <t>East Ayrshire</t>
  </si>
  <si>
    <t>S12000008</t>
  </si>
  <si>
    <t>East Dunbartonshire</t>
  </si>
  <si>
    <t>S12000045</t>
  </si>
  <si>
    <t>East Lothian</t>
  </si>
  <si>
    <t>S12000010</t>
  </si>
  <si>
    <t>East Renfrewshire</t>
  </si>
  <si>
    <t>S12000011</t>
  </si>
  <si>
    <t>Falkirk</t>
  </si>
  <si>
    <t>S12000014</t>
  </si>
  <si>
    <t>Fife</t>
  </si>
  <si>
    <t>S12000047</t>
  </si>
  <si>
    <t>Glasgow City</t>
  </si>
  <si>
    <t>S12000049</t>
  </si>
  <si>
    <t>Highland</t>
  </si>
  <si>
    <t>S12000017</t>
  </si>
  <si>
    <t>Inverclyde</t>
  </si>
  <si>
    <t>S12000018</t>
  </si>
  <si>
    <t>Midlothian</t>
  </si>
  <si>
    <t>S12000019</t>
  </si>
  <si>
    <t>Moray</t>
  </si>
  <si>
    <t>S12000020</t>
  </si>
  <si>
    <t>Na h-Eileanan Siar</t>
  </si>
  <si>
    <t>S12000013</t>
  </si>
  <si>
    <t>North Ayrshire</t>
  </si>
  <si>
    <t>S12000021</t>
  </si>
  <si>
    <t>North Lanarkshire</t>
  </si>
  <si>
    <t>S12000050</t>
  </si>
  <si>
    <t>Orkney Islands</t>
  </si>
  <si>
    <t>S12000023</t>
  </si>
  <si>
    <t>Perth and Kinross</t>
  </si>
  <si>
    <t>S12000048</t>
  </si>
  <si>
    <t>Renfrewshire</t>
  </si>
  <si>
    <t>S12000038</t>
  </si>
  <si>
    <t xml:space="preserve">Scottish Borders </t>
  </si>
  <si>
    <t>S12000026</t>
  </si>
  <si>
    <t>Shetland Islands</t>
  </si>
  <si>
    <t>S12000027</t>
  </si>
  <si>
    <t>South Ayrshire</t>
  </si>
  <si>
    <t>S12000028</t>
  </si>
  <si>
    <t>South Lanarkshire</t>
  </si>
  <si>
    <t>S12000029</t>
  </si>
  <si>
    <t>Stirling</t>
  </si>
  <si>
    <t>S12000030</t>
  </si>
  <si>
    <t>West Dunbartonshire</t>
  </si>
  <si>
    <t>S12000039</t>
  </si>
  <si>
    <t>West Lothian</t>
  </si>
  <si>
    <t>S12000040</t>
  </si>
  <si>
    <t>Sheet 6: Estimated number of eligible customers and delivered payments by Westminster parliamentary constituency, for England, Wales and Scotland</t>
  </si>
  <si>
    <t>Constituency</t>
  </si>
  <si>
    <t>Country</t>
  </si>
  <si>
    <t>Berwick-upon-Tweed</t>
  </si>
  <si>
    <t>E14000554</t>
  </si>
  <si>
    <t>England</t>
  </si>
  <si>
    <t>Bishop Auckland</t>
  </si>
  <si>
    <t>E14000569</t>
  </si>
  <si>
    <t>Blaydon</t>
  </si>
  <si>
    <t>E14000574</t>
  </si>
  <si>
    <t>Blyth Valley</t>
  </si>
  <si>
    <t>E14000575</t>
  </si>
  <si>
    <t>City of Durham</t>
  </si>
  <si>
    <t>E14000641</t>
  </si>
  <si>
    <t>E14000658</t>
  </si>
  <si>
    <t>Easington</t>
  </si>
  <si>
    <t>E14000677</t>
  </si>
  <si>
    <t>E14000709</t>
  </si>
  <si>
    <t>E14000733</t>
  </si>
  <si>
    <t>Hexham</t>
  </si>
  <si>
    <t>E14000746</t>
  </si>
  <si>
    <t>Houghton and Sunderland South</t>
  </si>
  <si>
    <t>E14000754</t>
  </si>
  <si>
    <t>Jarrow</t>
  </si>
  <si>
    <t>E14000765</t>
  </si>
  <si>
    <t>E14000819</t>
  </si>
  <si>
    <t>Middlesbrough South and East Cleveland</t>
  </si>
  <si>
    <t>E14000820</t>
  </si>
  <si>
    <t>Newcastle upon Tyne Central</t>
  </si>
  <si>
    <t>E14000831</t>
  </si>
  <si>
    <t>Newcastle upon Tyne East</t>
  </si>
  <si>
    <t>E14000832</t>
  </si>
  <si>
    <t>Newcastle upon Tyne North</t>
  </si>
  <si>
    <t>E14000833</t>
  </si>
  <si>
    <t>North Durham</t>
  </si>
  <si>
    <t>E14000840</t>
  </si>
  <si>
    <t>E14000853</t>
  </si>
  <si>
    <t>North West Durham</t>
  </si>
  <si>
    <t>E14000856</t>
  </si>
  <si>
    <t>Redcar</t>
  </si>
  <si>
    <t>E14000891</t>
  </si>
  <si>
    <t>Sedgefield</t>
  </si>
  <si>
    <t>E14000915</t>
  </si>
  <si>
    <t>South Shields</t>
  </si>
  <si>
    <t>E14000944</t>
  </si>
  <si>
    <t>Stockton North</t>
  </si>
  <si>
    <t>E14000970</t>
  </si>
  <si>
    <t>Stockton South</t>
  </si>
  <si>
    <t>E14000971</t>
  </si>
  <si>
    <t>Sunderland Central</t>
  </si>
  <si>
    <t>E14000982</t>
  </si>
  <si>
    <t>Tynemouth</t>
  </si>
  <si>
    <t>E14001006</t>
  </si>
  <si>
    <t>Wansbeck</t>
  </si>
  <si>
    <t>E14001014</t>
  </si>
  <si>
    <t>Washington and Sunderland West</t>
  </si>
  <si>
    <t>E14001020</t>
  </si>
  <si>
    <t>Altrincham and Sale West</t>
  </si>
  <si>
    <t>E14000532</t>
  </si>
  <si>
    <t>Ashton-under-Lyne</t>
  </si>
  <si>
    <t>E14000537</t>
  </si>
  <si>
    <t>Barrow and Furness</t>
  </si>
  <si>
    <t>E14000543</t>
  </si>
  <si>
    <t>Birkenhead</t>
  </si>
  <si>
    <t>E14000559</t>
  </si>
  <si>
    <t>Blackburn</t>
  </si>
  <si>
    <t>E14000570</t>
  </si>
  <si>
    <t>Blackley and Broughton</t>
  </si>
  <si>
    <t>E14000571</t>
  </si>
  <si>
    <t>Blackpool North and Cleveleys</t>
  </si>
  <si>
    <t>E14000572</t>
  </si>
  <si>
    <t>Blackpool South</t>
  </si>
  <si>
    <t>E14000573</t>
  </si>
  <si>
    <t>Bolton North East</t>
  </si>
  <si>
    <t>E14000578</t>
  </si>
  <si>
    <t>Bolton South East</t>
  </si>
  <si>
    <t>E14000579</t>
  </si>
  <si>
    <t>Bolton West</t>
  </si>
  <si>
    <t>E14000580</t>
  </si>
  <si>
    <t>Bootle</t>
  </si>
  <si>
    <t>E14000581</t>
  </si>
  <si>
    <t>E14000609</t>
  </si>
  <si>
    <t>Bury North</t>
  </si>
  <si>
    <t>E14000611</t>
  </si>
  <si>
    <t>Bury South</t>
  </si>
  <si>
    <t>E14000612</t>
  </si>
  <si>
    <t>E14000620</t>
  </si>
  <si>
    <t>Cheadle</t>
  </si>
  <si>
    <t>E14000627</t>
  </si>
  <si>
    <t>E14000637</t>
  </si>
  <si>
    <t>City of Chester</t>
  </si>
  <si>
    <t>E14000640</t>
  </si>
  <si>
    <t>Congleton</t>
  </si>
  <si>
    <t>E14000646</t>
  </si>
  <si>
    <t>E14000647</t>
  </si>
  <si>
    <t>Crewe and Nantwich</t>
  </si>
  <si>
    <t>E14000653</t>
  </si>
  <si>
    <t>Denton and Reddish</t>
  </si>
  <si>
    <t>E14000661</t>
  </si>
  <si>
    <t>Eddisbury</t>
  </si>
  <si>
    <t>E14000686</t>
  </si>
  <si>
    <t>Ellesmere Port and Neston</t>
  </si>
  <si>
    <t>E14000688</t>
  </si>
  <si>
    <t>E14000706</t>
  </si>
  <si>
    <t>Garston and Halewood</t>
  </si>
  <si>
    <t>E14000708</t>
  </si>
  <si>
    <t>E14000725</t>
  </si>
  <si>
    <t>Hazel Grove</t>
  </si>
  <si>
    <t>E14000738</t>
  </si>
  <si>
    <t>Heywood and Middleton</t>
  </si>
  <si>
    <t>E14000747</t>
  </si>
  <si>
    <t>E14000758</t>
  </si>
  <si>
    <t>Knowsley</t>
  </si>
  <si>
    <t>E14000775</t>
  </si>
  <si>
    <t>Lancaster and Fleetwood</t>
  </si>
  <si>
    <t>E14000776</t>
  </si>
  <si>
    <t>Leigh</t>
  </si>
  <si>
    <t>E14000785</t>
  </si>
  <si>
    <t>Liverpool, Riverside</t>
  </si>
  <si>
    <t>E14000793</t>
  </si>
  <si>
    <t>Liverpool, Walton</t>
  </si>
  <si>
    <t>E14000794</t>
  </si>
  <si>
    <t>Liverpool, Wavertree</t>
  </si>
  <si>
    <t>E14000795</t>
  </si>
  <si>
    <t>Liverpool, West Derby</t>
  </si>
  <si>
    <t>E14000796</t>
  </si>
  <si>
    <t>Macclesfield</t>
  </si>
  <si>
    <t>E14000802</t>
  </si>
  <si>
    <t>Makerfield</t>
  </si>
  <si>
    <t>E14000805</t>
  </si>
  <si>
    <t>Manchester Central</t>
  </si>
  <si>
    <t>E14000807</t>
  </si>
  <si>
    <t>Manchester, Gorton</t>
  </si>
  <si>
    <t>E14000808</t>
  </si>
  <si>
    <t>Manchester, Withington</t>
  </si>
  <si>
    <t>E14000809</t>
  </si>
  <si>
    <t>Morecambe and Lunesdale</t>
  </si>
  <si>
    <t>E14000825</t>
  </si>
  <si>
    <t>Oldham East and Saddleworth</t>
  </si>
  <si>
    <t>E14000870</t>
  </si>
  <si>
    <t>Oldham West and Royton</t>
  </si>
  <si>
    <t>E14000871</t>
  </si>
  <si>
    <t>E14000875</t>
  </si>
  <si>
    <t>Penrith and The Border</t>
  </si>
  <si>
    <t>E14000877</t>
  </si>
  <si>
    <t>E14000885</t>
  </si>
  <si>
    <t>E14000894</t>
  </si>
  <si>
    <t>E14000897</t>
  </si>
  <si>
    <t>Rossendale and Darwen</t>
  </si>
  <si>
    <t>E14000902</t>
  </si>
  <si>
    <t>Salford and Eccles</t>
  </si>
  <si>
    <t>E14000911</t>
  </si>
  <si>
    <t>Sefton Central</t>
  </si>
  <si>
    <t>E14000916</t>
  </si>
  <si>
    <t>E14000943</t>
  </si>
  <si>
    <t>Southport</t>
  </si>
  <si>
    <t>E14000958</t>
  </si>
  <si>
    <t>Stalybridge and Hyde</t>
  </si>
  <si>
    <t>E14000967</t>
  </si>
  <si>
    <t>St Helens North</t>
  </si>
  <si>
    <t>E14000962</t>
  </si>
  <si>
    <t>St Helens South and Whiston</t>
  </si>
  <si>
    <t>E14000963</t>
  </si>
  <si>
    <t>E14000969</t>
  </si>
  <si>
    <t>Stretford and Urmston</t>
  </si>
  <si>
    <t>E14000979</t>
  </si>
  <si>
    <t>Tatton</t>
  </si>
  <si>
    <t>E14000987</t>
  </si>
  <si>
    <t>Wallasey</t>
  </si>
  <si>
    <t>E14001010</t>
  </si>
  <si>
    <t>Warrington North</t>
  </si>
  <si>
    <t>E14001017</t>
  </si>
  <si>
    <t>Warrington South</t>
  </si>
  <si>
    <t>E14001018</t>
  </si>
  <si>
    <t>Weaver Vale</t>
  </si>
  <si>
    <t>E14001024</t>
  </si>
  <si>
    <t>E14001033</t>
  </si>
  <si>
    <t>Westmorland and Lonsdale</t>
  </si>
  <si>
    <t>E14001037</t>
  </si>
  <si>
    <t>E14001039</t>
  </si>
  <si>
    <t>Wirral South</t>
  </si>
  <si>
    <t>E14001043</t>
  </si>
  <si>
    <t>Wirral West</t>
  </si>
  <si>
    <t>E14001044</t>
  </si>
  <si>
    <t>Workington</t>
  </si>
  <si>
    <t>E14001053</t>
  </si>
  <si>
    <t>Worsley and Eccles South</t>
  </si>
  <si>
    <t>E14001054</t>
  </si>
  <si>
    <t>Wyre and Preston North</t>
  </si>
  <si>
    <t>E14001057</t>
  </si>
  <si>
    <t>Wythenshawe and Sale East</t>
  </si>
  <si>
    <t>E14001059</t>
  </si>
  <si>
    <t>Barnsley Central</t>
  </si>
  <si>
    <t>E14000541</t>
  </si>
  <si>
    <t>Barnsley East</t>
  </si>
  <si>
    <t>E14000542</t>
  </si>
  <si>
    <t>Batley and Spen</t>
  </si>
  <si>
    <t>E14000548</t>
  </si>
  <si>
    <t>Beverley and Holderness</t>
  </si>
  <si>
    <t>E14000556</t>
  </si>
  <si>
    <t>Bradford East</t>
  </si>
  <si>
    <t>E14000587</t>
  </si>
  <si>
    <t>Bradford South</t>
  </si>
  <si>
    <t>E14000588</t>
  </si>
  <si>
    <t>Bradford West</t>
  </si>
  <si>
    <t>E14000589</t>
  </si>
  <si>
    <t>Brigg and Goole</t>
  </si>
  <si>
    <t>E14000596</t>
  </si>
  <si>
    <t>Calder Valley</t>
  </si>
  <si>
    <t>E14000614</t>
  </si>
  <si>
    <t>Cleethorpes</t>
  </si>
  <si>
    <t>E14000643</t>
  </si>
  <si>
    <t>Colne Valley</t>
  </si>
  <si>
    <t>E14000645</t>
  </si>
  <si>
    <t>Dewsbury</t>
  </si>
  <si>
    <t>E14000666</t>
  </si>
  <si>
    <t>Don Valley</t>
  </si>
  <si>
    <t>E14000667</t>
  </si>
  <si>
    <t>Doncaster Central</t>
  </si>
  <si>
    <t>E14000668</t>
  </si>
  <si>
    <t>Doncaster North</t>
  </si>
  <si>
    <t>E14000669</t>
  </si>
  <si>
    <t>East Yorkshire</t>
  </si>
  <si>
    <t>E14000683</t>
  </si>
  <si>
    <t>Elmet and Rothwell</t>
  </si>
  <si>
    <t>E14000689</t>
  </si>
  <si>
    <t>Great Grimsby</t>
  </si>
  <si>
    <t>E14000716</t>
  </si>
  <si>
    <t>Halifax</t>
  </si>
  <si>
    <t>E14000723</t>
  </si>
  <si>
    <t>Haltemprice and Howden</t>
  </si>
  <si>
    <t>E14000724</t>
  </si>
  <si>
    <t>Harrogate and Knaresborough</t>
  </si>
  <si>
    <t>E14000730</t>
  </si>
  <si>
    <t>Hemsworth</t>
  </si>
  <si>
    <t>E14000740</t>
  </si>
  <si>
    <t>Huddersfield</t>
  </si>
  <si>
    <t>E14000756</t>
  </si>
  <si>
    <t>Keighley</t>
  </si>
  <si>
    <t>E14000766</t>
  </si>
  <si>
    <t>Kingston upon Hull East</t>
  </si>
  <si>
    <t>E14000771</t>
  </si>
  <si>
    <t>Kingston upon Hull North</t>
  </si>
  <si>
    <t>E14000772</t>
  </si>
  <si>
    <t>Kingston upon Hull West and Hessle</t>
  </si>
  <si>
    <t>E14000773</t>
  </si>
  <si>
    <t>Leeds Central</t>
  </si>
  <si>
    <t>E14000777</t>
  </si>
  <si>
    <t>Leeds East</t>
  </si>
  <si>
    <t>E14000778</t>
  </si>
  <si>
    <t>Leeds North East</t>
  </si>
  <si>
    <t>E14000779</t>
  </si>
  <si>
    <t>Leeds North West</t>
  </si>
  <si>
    <t>E14000780</t>
  </si>
  <si>
    <t>Leeds West</t>
  </si>
  <si>
    <t>E14000781</t>
  </si>
  <si>
    <t>Morley and Outwood</t>
  </si>
  <si>
    <t>E14000826</t>
  </si>
  <si>
    <t>Normanton, Pontefract and Castleford</t>
  </si>
  <si>
    <t>E14000836</t>
  </si>
  <si>
    <t>Penistone and Stocksbridge</t>
  </si>
  <si>
    <t>E14000876</t>
  </si>
  <si>
    <t>Pudsey</t>
  </si>
  <si>
    <t>E14000886</t>
  </si>
  <si>
    <t>Richmond (Yorks)</t>
  </si>
  <si>
    <t>E14000895</t>
  </si>
  <si>
    <t>Rother Valley</t>
  </si>
  <si>
    <t>E14000903</t>
  </si>
  <si>
    <t>Rotherham</t>
  </si>
  <si>
    <t>E14000904</t>
  </si>
  <si>
    <t>Scarborough and Whitby</t>
  </si>
  <si>
    <t>E14000913</t>
  </si>
  <si>
    <t>Scunthorpe</t>
  </si>
  <si>
    <t>E14000914</t>
  </si>
  <si>
    <t>Selby and Ainsty</t>
  </si>
  <si>
    <t>E14000917</t>
  </si>
  <si>
    <t>Sheffield Central</t>
  </si>
  <si>
    <t>E14000919</t>
  </si>
  <si>
    <t>Sheffield South East</t>
  </si>
  <si>
    <t>E14000920</t>
  </si>
  <si>
    <t>Sheffield, Brightside and Hillsborough</t>
  </si>
  <si>
    <t>E14000921</t>
  </si>
  <si>
    <t>Sheffield, Hallam</t>
  </si>
  <si>
    <t>E14000922</t>
  </si>
  <si>
    <t>Sheffield, Heeley</t>
  </si>
  <si>
    <t>E14000923</t>
  </si>
  <si>
    <t>Shipley</t>
  </si>
  <si>
    <t>E14000925</t>
  </si>
  <si>
    <t>Skipton and Ripon</t>
  </si>
  <si>
    <t>E14000928</t>
  </si>
  <si>
    <t>Thirsk and Malton</t>
  </si>
  <si>
    <t>E14000993</t>
  </si>
  <si>
    <t>E14001009</t>
  </si>
  <si>
    <t>Wentworth and Dearne</t>
  </si>
  <si>
    <t>E14001028</t>
  </si>
  <si>
    <t>York Central</t>
  </si>
  <si>
    <t>E14001061</t>
  </si>
  <si>
    <t>York Outer</t>
  </si>
  <si>
    <t>E14001062</t>
  </si>
  <si>
    <t>E14000533</t>
  </si>
  <si>
    <t>E14000535</t>
  </si>
  <si>
    <t>E14000546</t>
  </si>
  <si>
    <t>E14000577</t>
  </si>
  <si>
    <t>Boston and Skegness</t>
  </si>
  <si>
    <t>E14000582</t>
  </si>
  <si>
    <t>Bosworth</t>
  </si>
  <si>
    <t>E14000583</t>
  </si>
  <si>
    <t>E14000607</t>
  </si>
  <si>
    <t>E14000625</t>
  </si>
  <si>
    <t>E14000632</t>
  </si>
  <si>
    <t>Corby</t>
  </si>
  <si>
    <t>E14000648</t>
  </si>
  <si>
    <t>Daventry</t>
  </si>
  <si>
    <t>E14000660</t>
  </si>
  <si>
    <t>Derby North</t>
  </si>
  <si>
    <t>E14000662</t>
  </si>
  <si>
    <t>Derby South</t>
  </si>
  <si>
    <t>E14000663</t>
  </si>
  <si>
    <t>E14000664</t>
  </si>
  <si>
    <t>E14000695</t>
  </si>
  <si>
    <t>Gainsborough</t>
  </si>
  <si>
    <t>E14000707</t>
  </si>
  <si>
    <t>E14000710</t>
  </si>
  <si>
    <t>Grantham and Stamford</t>
  </si>
  <si>
    <t>E14000714</t>
  </si>
  <si>
    <t>E14000728</t>
  </si>
  <si>
    <t>E14000748</t>
  </si>
  <si>
    <t>Kettering</t>
  </si>
  <si>
    <t>E14000769</t>
  </si>
  <si>
    <t>Leicester East</t>
  </si>
  <si>
    <t>E14000782</t>
  </si>
  <si>
    <t>Leicester South</t>
  </si>
  <si>
    <t>E14000783</t>
  </si>
  <si>
    <t>Leicester West</t>
  </si>
  <si>
    <t>E14000784</t>
  </si>
  <si>
    <t>E14000792</t>
  </si>
  <si>
    <t>Loughborough</t>
  </si>
  <si>
    <t>E14000797</t>
  </si>
  <si>
    <t>Louth and Horncastle</t>
  </si>
  <si>
    <t>E14000798</t>
  </si>
  <si>
    <t>E14000810</t>
  </si>
  <si>
    <t>Mid Derbyshire</t>
  </si>
  <si>
    <t>E14000814</t>
  </si>
  <si>
    <t>Newark</t>
  </si>
  <si>
    <t>E14000829</t>
  </si>
  <si>
    <t>E14000843</t>
  </si>
  <si>
    <t>E14000858</t>
  </si>
  <si>
    <t>Northampton North</t>
  </si>
  <si>
    <t>E14000861</t>
  </si>
  <si>
    <t>Northampton South</t>
  </si>
  <si>
    <t>E14000862</t>
  </si>
  <si>
    <t>Nottingham East</t>
  </si>
  <si>
    <t>E14000865</t>
  </si>
  <si>
    <t>Nottingham North</t>
  </si>
  <si>
    <t>E14000866</t>
  </si>
  <si>
    <t>Nottingham South</t>
  </si>
  <si>
    <t>E14000867</t>
  </si>
  <si>
    <t>E14000908</t>
  </si>
  <si>
    <t>Rutland and Melton</t>
  </si>
  <si>
    <t>E14000909</t>
  </si>
  <si>
    <t>Sherwood</t>
  </si>
  <si>
    <t>E14000924</t>
  </si>
  <si>
    <t>Sleaford and North Hykeham</t>
  </si>
  <si>
    <t>E14000929</t>
  </si>
  <si>
    <t>E14000935</t>
  </si>
  <si>
    <t>South Holland and The Deepings</t>
  </si>
  <si>
    <t>E14000939</t>
  </si>
  <si>
    <t>South Leicestershire</t>
  </si>
  <si>
    <t>E14000940</t>
  </si>
  <si>
    <t>South Northamptonshire</t>
  </si>
  <si>
    <t>E14000942</t>
  </si>
  <si>
    <t>Wellingborough</t>
  </si>
  <si>
    <t>E14001025</t>
  </si>
  <si>
    <t>Aldridge-Brownhills</t>
  </si>
  <si>
    <t>E14000531</t>
  </si>
  <si>
    <t>Birmingham, Edgbaston</t>
  </si>
  <si>
    <t>E14000560</t>
  </si>
  <si>
    <t>Birmingham, Erdington</t>
  </si>
  <si>
    <t>E14000561</t>
  </si>
  <si>
    <t>Birmingham, Hall Green</t>
  </si>
  <si>
    <t>E14000562</t>
  </si>
  <si>
    <t>Birmingham, Hodge Hill</t>
  </si>
  <si>
    <t>E14000563</t>
  </si>
  <si>
    <t>Birmingham, Ladywood</t>
  </si>
  <si>
    <t>E14000564</t>
  </si>
  <si>
    <t>Birmingham, Northfield</t>
  </si>
  <si>
    <t>E14000565</t>
  </si>
  <si>
    <t>Birmingham, Perry Barr</t>
  </si>
  <si>
    <t>E14000566</t>
  </si>
  <si>
    <t>Birmingham, Selly Oak</t>
  </si>
  <si>
    <t>E14000567</t>
  </si>
  <si>
    <t>Birmingham, Yardley</t>
  </si>
  <si>
    <t>E14000568</t>
  </si>
  <si>
    <t>E14000605</t>
  </si>
  <si>
    <t>Burton</t>
  </si>
  <si>
    <t>E14000610</t>
  </si>
  <si>
    <t>E14000618</t>
  </si>
  <si>
    <t>Coventry North East</t>
  </si>
  <si>
    <t>E14000649</t>
  </si>
  <si>
    <t>Coventry North West</t>
  </si>
  <si>
    <t>E14000650</t>
  </si>
  <si>
    <t>Coventry South</t>
  </si>
  <si>
    <t>E14000651</t>
  </si>
  <si>
    <t>Dudley North</t>
  </si>
  <si>
    <t>E14000671</t>
  </si>
  <si>
    <t>Dudley South</t>
  </si>
  <si>
    <t>E14000672</t>
  </si>
  <si>
    <t>Halesowen and Rowley Regis</t>
  </si>
  <si>
    <t>E14000722</t>
  </si>
  <si>
    <t>Hereford and South Herefordshire</t>
  </si>
  <si>
    <t>E14000743</t>
  </si>
  <si>
    <t>Kenilworth and Southam</t>
  </si>
  <si>
    <t>E14000767</t>
  </si>
  <si>
    <t>E14000791</t>
  </si>
  <si>
    <t>Ludlow</t>
  </si>
  <si>
    <t>E14000799</t>
  </si>
  <si>
    <t>Meriden</t>
  </si>
  <si>
    <t>E14000812</t>
  </si>
  <si>
    <t>Mid Worcestershire</t>
  </si>
  <si>
    <t>E14000818</t>
  </si>
  <si>
    <t>E14000834</t>
  </si>
  <si>
    <t>North Herefordshire</t>
  </si>
  <si>
    <t>E14000847</t>
  </si>
  <si>
    <t>North Shropshire</t>
  </si>
  <si>
    <t>E14000849</t>
  </si>
  <si>
    <t>E14000854</t>
  </si>
  <si>
    <t>Nuneaton</t>
  </si>
  <si>
    <t>E14000868</t>
  </si>
  <si>
    <t>E14000892</t>
  </si>
  <si>
    <t>E14000905</t>
  </si>
  <si>
    <t>Shrewsbury and Atcham</t>
  </si>
  <si>
    <t>E14000926</t>
  </si>
  <si>
    <t>E14000931</t>
  </si>
  <si>
    <t>E14000945</t>
  </si>
  <si>
    <t>E14000965</t>
  </si>
  <si>
    <t>E14000966</t>
  </si>
  <si>
    <t>Stoke-on-Trent Central</t>
  </si>
  <si>
    <t>E14000972</t>
  </si>
  <si>
    <t>Stoke-on-Trent North</t>
  </si>
  <si>
    <t>E14000973</t>
  </si>
  <si>
    <t>Stoke-on-Trent South</t>
  </si>
  <si>
    <t>E14000974</t>
  </si>
  <si>
    <t>Stone</t>
  </si>
  <si>
    <t>E14000975</t>
  </si>
  <si>
    <t>Stourbridge</t>
  </si>
  <si>
    <t>E14000976</t>
  </si>
  <si>
    <t>E14000977</t>
  </si>
  <si>
    <t>Sutton Coldfield</t>
  </si>
  <si>
    <t>E14000985</t>
  </si>
  <si>
    <t>E14000986</t>
  </si>
  <si>
    <t>Telford</t>
  </si>
  <si>
    <t>E14000989</t>
  </si>
  <si>
    <t>The Wrekin</t>
  </si>
  <si>
    <t>E14000992</t>
  </si>
  <si>
    <t>Walsall North</t>
  </si>
  <si>
    <t>E14001011</t>
  </si>
  <si>
    <t>Walsall South</t>
  </si>
  <si>
    <t>E14001012</t>
  </si>
  <si>
    <t>Warley</t>
  </si>
  <si>
    <t>E14001016</t>
  </si>
  <si>
    <t>Warwick and Leamington</t>
  </si>
  <si>
    <t>E14001019</t>
  </si>
  <si>
    <t>West Bromwich East</t>
  </si>
  <si>
    <t>E14001029</t>
  </si>
  <si>
    <t>West Bromwich West</t>
  </si>
  <si>
    <t>E14001030</t>
  </si>
  <si>
    <t>West Worcestershire</t>
  </si>
  <si>
    <t>E14001035</t>
  </si>
  <si>
    <t>Wolverhampton North East</t>
  </si>
  <si>
    <t>E14001049</t>
  </si>
  <si>
    <t>Wolverhampton South East</t>
  </si>
  <si>
    <t>E14001050</t>
  </si>
  <si>
    <t>Wolverhampton South West</t>
  </si>
  <si>
    <t>E14001051</t>
  </si>
  <si>
    <t>E14001052</t>
  </si>
  <si>
    <t>E14001058</t>
  </si>
  <si>
    <t>Basildon and Billericay</t>
  </si>
  <si>
    <t>E14000544</t>
  </si>
  <si>
    <t>E14000552</t>
  </si>
  <si>
    <t>E14000590</t>
  </si>
  <si>
    <t>Brentwood and Ongar</t>
  </si>
  <si>
    <t>E14000594</t>
  </si>
  <si>
    <t>E14000603</t>
  </si>
  <si>
    <t>E14000606</t>
  </si>
  <si>
    <t>Bury St Edmunds</t>
  </si>
  <si>
    <t>E14000613</t>
  </si>
  <si>
    <t>E14000617</t>
  </si>
  <si>
    <t>E14000622</t>
  </si>
  <si>
    <t>Central Suffolk and North Ipswich</t>
  </si>
  <si>
    <t>E14000624</t>
  </si>
  <si>
    <t>E14000628</t>
  </si>
  <si>
    <t>Clacton</t>
  </si>
  <si>
    <t>E14000642</t>
  </si>
  <si>
    <t>E14000644</t>
  </si>
  <si>
    <t>E14000693</t>
  </si>
  <si>
    <t>E14000717</t>
  </si>
  <si>
    <t>E14000729</t>
  </si>
  <si>
    <t>Harwich and North Essex</t>
  </si>
  <si>
    <t>E14000734</t>
  </si>
  <si>
    <t>Hemel Hempstead</t>
  </si>
  <si>
    <t>E14000739</t>
  </si>
  <si>
    <t>Hertford and Stortford</t>
  </si>
  <si>
    <t>E14000744</t>
  </si>
  <si>
    <t>E14000745</t>
  </si>
  <si>
    <t>Hitchin and Harpenden</t>
  </si>
  <si>
    <t>E14000749</t>
  </si>
  <si>
    <t>Huntingdon</t>
  </si>
  <si>
    <t>E14000757</t>
  </si>
  <si>
    <t>E14000761</t>
  </si>
  <si>
    <t>Luton North</t>
  </si>
  <si>
    <t>E14000800</t>
  </si>
  <si>
    <t>Luton South</t>
  </si>
  <si>
    <t>E14000801</t>
  </si>
  <si>
    <t>E14000806</t>
  </si>
  <si>
    <t>Mid Bedfordshire</t>
  </si>
  <si>
    <t>E14000813</t>
  </si>
  <si>
    <t>Mid Norfolk</t>
  </si>
  <si>
    <t>E14000816</t>
  </si>
  <si>
    <t>North East Bedfordshire</t>
  </si>
  <si>
    <t>E14000841</t>
  </si>
  <si>
    <t>North East Cambridgeshire</t>
  </si>
  <si>
    <t>E14000842</t>
  </si>
  <si>
    <t>North East Hertfordshire</t>
  </si>
  <si>
    <t>E14000845</t>
  </si>
  <si>
    <t>E14000848</t>
  </si>
  <si>
    <t>North West Cambridgeshire</t>
  </si>
  <si>
    <t>E14000855</t>
  </si>
  <si>
    <t>North West Norfolk</t>
  </si>
  <si>
    <t>E14000859</t>
  </si>
  <si>
    <t>Norwich North</t>
  </si>
  <si>
    <t>E14000863</t>
  </si>
  <si>
    <t>Norwich South</t>
  </si>
  <si>
    <t>E14000864</t>
  </si>
  <si>
    <t>E14000878</t>
  </si>
  <si>
    <t>Rayleigh and Wickford</t>
  </si>
  <si>
    <t>E14000888</t>
  </si>
  <si>
    <t>Rochford and Southend East</t>
  </si>
  <si>
    <t>E14000899</t>
  </si>
  <si>
    <t>Saffron Walden</t>
  </si>
  <si>
    <t>E14000910</t>
  </si>
  <si>
    <t>South Basildon and East Thurrock</t>
  </si>
  <si>
    <t>E14000933</t>
  </si>
  <si>
    <t>E14000934</t>
  </si>
  <si>
    <t>South East Cambridgeshire</t>
  </si>
  <si>
    <t>E14000937</t>
  </si>
  <si>
    <t>E14000941</t>
  </si>
  <si>
    <t>South Suffolk</t>
  </si>
  <si>
    <t>E14000946</t>
  </si>
  <si>
    <t>South West Bedfordshire</t>
  </si>
  <si>
    <t>E14000949</t>
  </si>
  <si>
    <t>South West Hertfordshire</t>
  </si>
  <si>
    <t>E14000951</t>
  </si>
  <si>
    <t>South West Norfolk</t>
  </si>
  <si>
    <t>E14000952</t>
  </si>
  <si>
    <t>Southend West</t>
  </si>
  <si>
    <t>E14000957</t>
  </si>
  <si>
    <t>E14000960</t>
  </si>
  <si>
    <t>E14000968</t>
  </si>
  <si>
    <t>Suffolk Coastal</t>
  </si>
  <si>
    <t>E14000981</t>
  </si>
  <si>
    <t>E14000995</t>
  </si>
  <si>
    <t>E14001021</t>
  </si>
  <si>
    <t>Waveney</t>
  </si>
  <si>
    <t>E14001022</t>
  </si>
  <si>
    <t>E14001027</t>
  </si>
  <si>
    <t>E14001034</t>
  </si>
  <si>
    <t>Witham</t>
  </si>
  <si>
    <t>E14001045</t>
  </si>
  <si>
    <t>Barking</t>
  </si>
  <si>
    <t>E14000540</t>
  </si>
  <si>
    <t>Battersea</t>
  </si>
  <si>
    <t>E14000549</t>
  </si>
  <si>
    <t>Beckenham</t>
  </si>
  <si>
    <t>E14000551</t>
  </si>
  <si>
    <t>Bermondsey and Old Southwark</t>
  </si>
  <si>
    <t>E14000553</t>
  </si>
  <si>
    <t>Bethnal Green and Bow</t>
  </si>
  <si>
    <t>E14000555</t>
  </si>
  <si>
    <t>Bexleyheath and Crayford</t>
  </si>
  <si>
    <t>E14000558</t>
  </si>
  <si>
    <t>Brent Central</t>
  </si>
  <si>
    <t>E14000591</t>
  </si>
  <si>
    <t>Brent North</t>
  </si>
  <si>
    <t>E14000592</t>
  </si>
  <si>
    <t>Brentford and Isleworth</t>
  </si>
  <si>
    <t>E14000593</t>
  </si>
  <si>
    <t>Bromley and Chislehurst</t>
  </si>
  <si>
    <t>E14000604</t>
  </si>
  <si>
    <t>Camberwell and Peckham</t>
  </si>
  <si>
    <t>E14000615</t>
  </si>
  <si>
    <t>Carshalton and Wallington</t>
  </si>
  <si>
    <t>E14000621</t>
  </si>
  <si>
    <t>Chelsea and Fulham</t>
  </si>
  <si>
    <t>E14000629</t>
  </si>
  <si>
    <t>Chingford and Woodford Green</t>
  </si>
  <si>
    <t>E14000634</t>
  </si>
  <si>
    <t>Chipping Barnet</t>
  </si>
  <si>
    <t>E14000636</t>
  </si>
  <si>
    <t>Cities of London and Westminster</t>
  </si>
  <si>
    <t>E14000639</t>
  </si>
  <si>
    <t>Croydon Central</t>
  </si>
  <si>
    <t>E14000654</t>
  </si>
  <si>
    <t>Croydon North</t>
  </si>
  <si>
    <t>E14000655</t>
  </si>
  <si>
    <t>Croydon South</t>
  </si>
  <si>
    <t>E14000656</t>
  </si>
  <si>
    <t>Dagenham and Rainham</t>
  </si>
  <si>
    <t>E14000657</t>
  </si>
  <si>
    <t>Dulwich and West Norwood</t>
  </si>
  <si>
    <t>E14000673</t>
  </si>
  <si>
    <t>Ealing Central and Acton</t>
  </si>
  <si>
    <t>E14000674</t>
  </si>
  <si>
    <t>Ealing North</t>
  </si>
  <si>
    <t>E14000675</t>
  </si>
  <si>
    <t>Ealing, Southall</t>
  </si>
  <si>
    <t>E14000676</t>
  </si>
  <si>
    <t>East Ham</t>
  </si>
  <si>
    <t>E14000679</t>
  </si>
  <si>
    <t>Edmonton</t>
  </si>
  <si>
    <t>E14000687</t>
  </si>
  <si>
    <t>Eltham</t>
  </si>
  <si>
    <t>E14000690</t>
  </si>
  <si>
    <t>Enfield North</t>
  </si>
  <si>
    <t>E14000691</t>
  </si>
  <si>
    <t>Enfield, Southgate</t>
  </si>
  <si>
    <t>E14000692</t>
  </si>
  <si>
    <t>Erith and Thamesmead</t>
  </si>
  <si>
    <t>E14000696</t>
  </si>
  <si>
    <t>Feltham and Heston</t>
  </si>
  <si>
    <t>E14000701</t>
  </si>
  <si>
    <t>Finchley and Golders Green</t>
  </si>
  <si>
    <t>E14000703</t>
  </si>
  <si>
    <t>Greenwich and Woolwich</t>
  </si>
  <si>
    <t>E14000718</t>
  </si>
  <si>
    <t>Hackney North and Stoke Newington</t>
  </si>
  <si>
    <t>E14000720</t>
  </si>
  <si>
    <t>Hackney South and Shoreditch</t>
  </si>
  <si>
    <t>E14000721</t>
  </si>
  <si>
    <t>Hammersmith</t>
  </si>
  <si>
    <t>E14000726</t>
  </si>
  <si>
    <t>Hampstead and Kilburn</t>
  </si>
  <si>
    <t>E14000727</t>
  </si>
  <si>
    <t>Harrow East</t>
  </si>
  <si>
    <t>E14000731</t>
  </si>
  <si>
    <t>Harrow West</t>
  </si>
  <si>
    <t>E14000732</t>
  </si>
  <si>
    <t>Hayes and Harlington</t>
  </si>
  <si>
    <t>E14000737</t>
  </si>
  <si>
    <t>Hendon</t>
  </si>
  <si>
    <t>E14000741</t>
  </si>
  <si>
    <t>Holborn and St Pancras</t>
  </si>
  <si>
    <t>E14000750</t>
  </si>
  <si>
    <t>Hornchurch and Upminster</t>
  </si>
  <si>
    <t>E14000751</t>
  </si>
  <si>
    <t>Hornsey and Wood Green</t>
  </si>
  <si>
    <t>E14000752</t>
  </si>
  <si>
    <t>Ilford North</t>
  </si>
  <si>
    <t>E14000759</t>
  </si>
  <si>
    <t>Ilford South</t>
  </si>
  <si>
    <t>E14000760</t>
  </si>
  <si>
    <t>Islington North</t>
  </si>
  <si>
    <t>E14000763</t>
  </si>
  <si>
    <t>Islington South and Finsbury</t>
  </si>
  <si>
    <t>E14000764</t>
  </si>
  <si>
    <t>Kensington</t>
  </si>
  <si>
    <t>E14000768</t>
  </si>
  <si>
    <t>Kingston and Surbiton</t>
  </si>
  <si>
    <t>E14000770</t>
  </si>
  <si>
    <t>Lewisham East</t>
  </si>
  <si>
    <t>E14000787</t>
  </si>
  <si>
    <t>Lewisham West and Penge</t>
  </si>
  <si>
    <t>E14000788</t>
  </si>
  <si>
    <t>Lewisham, Deptford</t>
  </si>
  <si>
    <t>E14000789</t>
  </si>
  <si>
    <t>Leyton and Wanstead</t>
  </si>
  <si>
    <t>E14000790</t>
  </si>
  <si>
    <t>Mitcham and Morden</t>
  </si>
  <si>
    <t>E14000823</t>
  </si>
  <si>
    <t>Old Bexley and Sidcup</t>
  </si>
  <si>
    <t>E14000869</t>
  </si>
  <si>
    <t>Orpington</t>
  </si>
  <si>
    <t>E14000872</t>
  </si>
  <si>
    <t>Poplar and Limehouse</t>
  </si>
  <si>
    <t>E14000882</t>
  </si>
  <si>
    <t>Putney</t>
  </si>
  <si>
    <t>E14000887</t>
  </si>
  <si>
    <t>Richmond Park</t>
  </si>
  <si>
    <t>E14000896</t>
  </si>
  <si>
    <t>Romford</t>
  </si>
  <si>
    <t>E14000900</t>
  </si>
  <si>
    <t>Ruislip, Northwood and Pinner</t>
  </si>
  <si>
    <t>E14000906</t>
  </si>
  <si>
    <t>Streatham</t>
  </si>
  <si>
    <t>E14000978</t>
  </si>
  <si>
    <t>Sutton and Cheam</t>
  </si>
  <si>
    <t>E14000984</t>
  </si>
  <si>
    <t>Tooting</t>
  </si>
  <si>
    <t>E14000998</t>
  </si>
  <si>
    <t>Tottenham</t>
  </si>
  <si>
    <t>E14001002</t>
  </si>
  <si>
    <t>Twickenham</t>
  </si>
  <si>
    <t>E14001005</t>
  </si>
  <si>
    <t>Uxbridge and South Ruislip</t>
  </si>
  <si>
    <t>E14001007</t>
  </si>
  <si>
    <t>Vauxhall</t>
  </si>
  <si>
    <t>E14001008</t>
  </si>
  <si>
    <t>Walthamstow</t>
  </si>
  <si>
    <t>E14001013</t>
  </si>
  <si>
    <t>West Ham</t>
  </si>
  <si>
    <t>E14001032</t>
  </si>
  <si>
    <t>Westminster North</t>
  </si>
  <si>
    <t>E14001036</t>
  </si>
  <si>
    <t>Wimbledon</t>
  </si>
  <si>
    <t>E14001040</t>
  </si>
  <si>
    <t>Aldershot</t>
  </si>
  <si>
    <t>E14000530</t>
  </si>
  <si>
    <t>Arundel and South Downs</t>
  </si>
  <si>
    <t>E14000534</t>
  </si>
  <si>
    <t>E14000536</t>
  </si>
  <si>
    <t>Aylesbury</t>
  </si>
  <si>
    <t>E14000538</t>
  </si>
  <si>
    <t>Banbury</t>
  </si>
  <si>
    <t>E14000539</t>
  </si>
  <si>
    <t>Basingstoke</t>
  </si>
  <si>
    <t>E14000545</t>
  </si>
  <si>
    <t>Beaconsfield</t>
  </si>
  <si>
    <t>E14000550</t>
  </si>
  <si>
    <t>Bexhill and Battle</t>
  </si>
  <si>
    <t>E14000557</t>
  </si>
  <si>
    <t>Bognor Regis and Littlehampton</t>
  </si>
  <si>
    <t>E14000576</t>
  </si>
  <si>
    <t>Bracknell</t>
  </si>
  <si>
    <t>E14000586</t>
  </si>
  <si>
    <t>Brighton, Kemptown</t>
  </si>
  <si>
    <t>E14000597</t>
  </si>
  <si>
    <t>Brighton, Pavilion</t>
  </si>
  <si>
    <t>E14000598</t>
  </si>
  <si>
    <t>Buckingham</t>
  </si>
  <si>
    <t>E14000608</t>
  </si>
  <si>
    <t>E14000619</t>
  </si>
  <si>
    <t>Chatham and Aylesford</t>
  </si>
  <si>
    <t>E14000626</t>
  </si>
  <si>
    <t>Chesham and Amersham</t>
  </si>
  <si>
    <t>E14000631</t>
  </si>
  <si>
    <t>E14000633</t>
  </si>
  <si>
    <t>E14000652</t>
  </si>
  <si>
    <t>E14000659</t>
  </si>
  <si>
    <t>E14000670</t>
  </si>
  <si>
    <t>E14000680</t>
  </si>
  <si>
    <t>East Surrey</t>
  </si>
  <si>
    <t>E14000681</t>
  </si>
  <si>
    <t>East Worthing and Shoreham</t>
  </si>
  <si>
    <t>E14000682</t>
  </si>
  <si>
    <t>E14000684</t>
  </si>
  <si>
    <t>E14000685</t>
  </si>
  <si>
    <t>E14000694</t>
  </si>
  <si>
    <t>Esher and Walton</t>
  </si>
  <si>
    <t>E14000697</t>
  </si>
  <si>
    <t>E14000699</t>
  </si>
  <si>
    <t>Faversham and Mid Kent</t>
  </si>
  <si>
    <t>E14000700</t>
  </si>
  <si>
    <t>E14000704</t>
  </si>
  <si>
    <t>Gillingham and Rainham</t>
  </si>
  <si>
    <t>E14000711</t>
  </si>
  <si>
    <t>E14000713</t>
  </si>
  <si>
    <t>E14000715</t>
  </si>
  <si>
    <t>E14000719</t>
  </si>
  <si>
    <t>Hastings and Rye</t>
  </si>
  <si>
    <t>E14000735</t>
  </si>
  <si>
    <t>E14000736</t>
  </si>
  <si>
    <t>Henley</t>
  </si>
  <si>
    <t>E14000742</t>
  </si>
  <si>
    <t>E14000753</t>
  </si>
  <si>
    <t>Hove</t>
  </si>
  <si>
    <t>E14000755</t>
  </si>
  <si>
    <t>E14000762</t>
  </si>
  <si>
    <t>E14000786</t>
  </si>
  <si>
    <t>Maidenhead</t>
  </si>
  <si>
    <t>E14000803</t>
  </si>
  <si>
    <t>Maidstone and The Weald</t>
  </si>
  <si>
    <t>E14000804</t>
  </si>
  <si>
    <t>Meon Valley</t>
  </si>
  <si>
    <t>E14000811</t>
  </si>
  <si>
    <t>E14000817</t>
  </si>
  <si>
    <t>Milton Keynes North</t>
  </si>
  <si>
    <t>E14000821</t>
  </si>
  <si>
    <t>Milton Keynes South</t>
  </si>
  <si>
    <t>E14000822</t>
  </si>
  <si>
    <t>E14000824</t>
  </si>
  <si>
    <t>New Forest East</t>
  </si>
  <si>
    <t>E14000827</t>
  </si>
  <si>
    <t>New Forest West</t>
  </si>
  <si>
    <t>E14000828</t>
  </si>
  <si>
    <t>Newbury</t>
  </si>
  <si>
    <t>E14000830</t>
  </si>
  <si>
    <t>North East Hampshire</t>
  </si>
  <si>
    <t>E14000844</t>
  </si>
  <si>
    <t>North Thanet</t>
  </si>
  <si>
    <t>E14000852</t>
  </si>
  <si>
    <t>North West Hampshire</t>
  </si>
  <si>
    <t>E14000857</t>
  </si>
  <si>
    <t>Oxford East</t>
  </si>
  <si>
    <t>E14000873</t>
  </si>
  <si>
    <t>Oxford West and Abingdon</t>
  </si>
  <si>
    <t>E14000874</t>
  </si>
  <si>
    <t>Portsmouth North</t>
  </si>
  <si>
    <t>E14000883</t>
  </si>
  <si>
    <t>Portsmouth South</t>
  </si>
  <si>
    <t>E14000884</t>
  </si>
  <si>
    <t>Reading East</t>
  </si>
  <si>
    <t>E14000889</t>
  </si>
  <si>
    <t>Reading West</t>
  </si>
  <si>
    <t>E14000890</t>
  </si>
  <si>
    <t>Reigate</t>
  </si>
  <si>
    <t>E14000893</t>
  </si>
  <si>
    <t>Rochester and Strood</t>
  </si>
  <si>
    <t>E14000898</t>
  </si>
  <si>
    <t>Romsey and Southampton North</t>
  </si>
  <si>
    <t>E14000901</t>
  </si>
  <si>
    <t>Runnymede and Weybridge</t>
  </si>
  <si>
    <t>E14000907</t>
  </si>
  <si>
    <t>E14000918</t>
  </si>
  <si>
    <t>Sittingbourne and Sheppey</t>
  </si>
  <si>
    <t>E14000927</t>
  </si>
  <si>
    <t>E14000930</t>
  </si>
  <si>
    <t>South Thanet</t>
  </si>
  <si>
    <t>E14000948</t>
  </si>
  <si>
    <t>South West Surrey</t>
  </si>
  <si>
    <t>E14000953</t>
  </si>
  <si>
    <t>Southampton, Itchen</t>
  </si>
  <si>
    <t>E14000955</t>
  </si>
  <si>
    <t>Southampton, Test</t>
  </si>
  <si>
    <t>E14000956</t>
  </si>
  <si>
    <t>E14000959</t>
  </si>
  <si>
    <t>E14000983</t>
  </si>
  <si>
    <t>E14000997</t>
  </si>
  <si>
    <t>E14001004</t>
  </si>
  <si>
    <t>Wantage</t>
  </si>
  <si>
    <t>E14001015</t>
  </si>
  <si>
    <t>E14001023</t>
  </si>
  <si>
    <t>E14001041</t>
  </si>
  <si>
    <t>Windsor</t>
  </si>
  <si>
    <t>E14001042</t>
  </si>
  <si>
    <t>Witney</t>
  </si>
  <si>
    <t>E14001046</t>
  </si>
  <si>
    <t>E14001047</t>
  </si>
  <si>
    <t>E14001048</t>
  </si>
  <si>
    <t>Worthing West</t>
  </si>
  <si>
    <t>E14001055</t>
  </si>
  <si>
    <t>Wycombe</t>
  </si>
  <si>
    <t>E14001056</t>
  </si>
  <si>
    <t>Bath</t>
  </si>
  <si>
    <t>E14000547</t>
  </si>
  <si>
    <t>Bournemouth East</t>
  </si>
  <si>
    <t>E14000584</t>
  </si>
  <si>
    <t>Bournemouth West</t>
  </si>
  <si>
    <t>E14000585</t>
  </si>
  <si>
    <t>Bridgwater and West Somerset</t>
  </si>
  <si>
    <t>E14000595</t>
  </si>
  <si>
    <t>Bristol East</t>
  </si>
  <si>
    <t>E14000599</t>
  </si>
  <si>
    <t>Bristol North West</t>
  </si>
  <si>
    <t>E14000600</t>
  </si>
  <si>
    <t>Bristol South</t>
  </si>
  <si>
    <t>E14000601</t>
  </si>
  <si>
    <t>Bristol West</t>
  </si>
  <si>
    <t>E14000602</t>
  </si>
  <si>
    <t>Camborne and Redruth</t>
  </si>
  <si>
    <t>E14000616</t>
  </si>
  <si>
    <t>Central Devon</t>
  </si>
  <si>
    <t>E14000623</t>
  </si>
  <si>
    <t>E14000630</t>
  </si>
  <si>
    <t>Chippenham</t>
  </si>
  <si>
    <t>E14000635</t>
  </si>
  <si>
    <t>Christchurch</t>
  </si>
  <si>
    <t>E14000638</t>
  </si>
  <si>
    <t>Devizes</t>
  </si>
  <si>
    <t>E14000665</t>
  </si>
  <si>
    <t>E14000678</t>
  </si>
  <si>
    <t>E14000698</t>
  </si>
  <si>
    <t>Filton and Bradley Stoke</t>
  </si>
  <si>
    <t>E14000702</t>
  </si>
  <si>
    <t>E14000705</t>
  </si>
  <si>
    <t>E14000712</t>
  </si>
  <si>
    <t>Kingswood</t>
  </si>
  <si>
    <t>E14000774</t>
  </si>
  <si>
    <t>Mid Dorset and North Poole</t>
  </si>
  <si>
    <t>E14000815</t>
  </si>
  <si>
    <t>Newton Abbot</t>
  </si>
  <si>
    <t>E14000835</t>
  </si>
  <si>
    <t>North Cornwall</t>
  </si>
  <si>
    <t>E14000837</t>
  </si>
  <si>
    <t>E14000838</t>
  </si>
  <si>
    <t>North Dorset</t>
  </si>
  <si>
    <t>E14000839</t>
  </si>
  <si>
    <t>North East Somerset</t>
  </si>
  <si>
    <t>E14000846</t>
  </si>
  <si>
    <t>E14000850</t>
  </si>
  <si>
    <t>North Swindon</t>
  </si>
  <si>
    <t>E14000851</t>
  </si>
  <si>
    <t>North Wiltshire</t>
  </si>
  <si>
    <t>E14000860</t>
  </si>
  <si>
    <t>Plymouth, Moor View</t>
  </si>
  <si>
    <t>E14000879</t>
  </si>
  <si>
    <t>Plymouth, Sutton and Devonport</t>
  </si>
  <si>
    <t>E14000880</t>
  </si>
  <si>
    <t>Poole</t>
  </si>
  <si>
    <t>E14000881</t>
  </si>
  <si>
    <t>Salisbury</t>
  </si>
  <si>
    <t>E14000912</t>
  </si>
  <si>
    <t>Somerton and Frome</t>
  </si>
  <si>
    <t>E14000932</t>
  </si>
  <si>
    <t>South Dorset</t>
  </si>
  <si>
    <t>E14000936</t>
  </si>
  <si>
    <t>South East Cornwall</t>
  </si>
  <si>
    <t>E14000938</t>
  </si>
  <si>
    <t>South Swindon</t>
  </si>
  <si>
    <t>E14000947</t>
  </si>
  <si>
    <t>South West Devon</t>
  </si>
  <si>
    <t>E14000950</t>
  </si>
  <si>
    <t>South West Wiltshire</t>
  </si>
  <si>
    <t>E14000954</t>
  </si>
  <si>
    <t>St Austell and Newquay</t>
  </si>
  <si>
    <t>E14000961</t>
  </si>
  <si>
    <t>St Ives</t>
  </si>
  <si>
    <t>E14000964</t>
  </si>
  <si>
    <t>E14000980</t>
  </si>
  <si>
    <t>Taunton Deane</t>
  </si>
  <si>
    <t>E14000988</t>
  </si>
  <si>
    <t>E14000990</t>
  </si>
  <si>
    <t>The Cotswolds</t>
  </si>
  <si>
    <t>E14000991</t>
  </si>
  <si>
    <t>Thornbury and Yate</t>
  </si>
  <si>
    <t>E14000994</t>
  </si>
  <si>
    <t>Tiverton and Honiton</t>
  </si>
  <si>
    <t>E14000996</t>
  </si>
  <si>
    <t>E14000999</t>
  </si>
  <si>
    <t>Torridge and West Devon</t>
  </si>
  <si>
    <t>E14001000</t>
  </si>
  <si>
    <t>Totnes</t>
  </si>
  <si>
    <t>E14001001</t>
  </si>
  <si>
    <t>Truro and Falmouth</t>
  </si>
  <si>
    <t>E14001003</t>
  </si>
  <si>
    <t>Wells</t>
  </si>
  <si>
    <t>E14001026</t>
  </si>
  <si>
    <t>West Dorset</t>
  </si>
  <si>
    <t>E14001031</t>
  </si>
  <si>
    <t>Weston-Super-Mare</t>
  </si>
  <si>
    <t>E14001038</t>
  </si>
  <si>
    <t>Yeovil</t>
  </si>
  <si>
    <t>E14001060</t>
  </si>
  <si>
    <t>Aberavon</t>
  </si>
  <si>
    <t>W07000049</t>
  </si>
  <si>
    <t>Aberconwy</t>
  </si>
  <si>
    <t>W07000058</t>
  </si>
  <si>
    <t>Alyn and Deeside</t>
  </si>
  <si>
    <t>W07000043</t>
  </si>
  <si>
    <t>Arfon</t>
  </si>
  <si>
    <t>W07000057</t>
  </si>
  <si>
    <t>Blaenau Gwent</t>
  </si>
  <si>
    <t>W07000072</t>
  </si>
  <si>
    <t>Brecon and Radnorshire</t>
  </si>
  <si>
    <t>W07000068</t>
  </si>
  <si>
    <t>Bridgend</t>
  </si>
  <si>
    <t>W07000073</t>
  </si>
  <si>
    <t>Caerphilly</t>
  </si>
  <si>
    <t>W07000076</t>
  </si>
  <si>
    <t>Cardiff Central</t>
  </si>
  <si>
    <t>W07000050</t>
  </si>
  <si>
    <t>Cardiff North</t>
  </si>
  <si>
    <t>W07000051</t>
  </si>
  <si>
    <t>Cardiff South and Penarth</t>
  </si>
  <si>
    <t>W07000080</t>
  </si>
  <si>
    <t>Cardiff West</t>
  </si>
  <si>
    <t>W07000079</t>
  </si>
  <si>
    <t>Carmarthen East and Dinefwr</t>
  </si>
  <si>
    <t>W07000067</t>
  </si>
  <si>
    <t>Carmarthen West and South Pembrokeshire</t>
  </si>
  <si>
    <t>W07000066</t>
  </si>
  <si>
    <t>Ceredigion</t>
  </si>
  <si>
    <t>W07000064</t>
  </si>
  <si>
    <t>Clwyd South</t>
  </si>
  <si>
    <t>W07000062</t>
  </si>
  <si>
    <t>Clwyd West</t>
  </si>
  <si>
    <t>W07000059</t>
  </si>
  <si>
    <t>Cynon Valley</t>
  </si>
  <si>
    <t>W07000070</t>
  </si>
  <si>
    <t>Delyn</t>
  </si>
  <si>
    <t>W07000042</t>
  </si>
  <si>
    <t>Dwyfor Meirionnydd</t>
  </si>
  <si>
    <t>W07000061</t>
  </si>
  <si>
    <t>Gower</t>
  </si>
  <si>
    <t>W07000046</t>
  </si>
  <si>
    <t>Islwyn</t>
  </si>
  <si>
    <t>W07000077</t>
  </si>
  <si>
    <t>Llanelli</t>
  </si>
  <si>
    <t>W07000045</t>
  </si>
  <si>
    <t>Merthyr Tydfil and Rhymney</t>
  </si>
  <si>
    <t>W07000071</t>
  </si>
  <si>
    <t>Monmouth</t>
  </si>
  <si>
    <t>W07000054</t>
  </si>
  <si>
    <t>Montgomeryshire</t>
  </si>
  <si>
    <t>W07000063</t>
  </si>
  <si>
    <t>Neath</t>
  </si>
  <si>
    <t>W07000069</t>
  </si>
  <si>
    <t>Newport East</t>
  </si>
  <si>
    <t>W07000055</t>
  </si>
  <si>
    <t>Newport West</t>
  </si>
  <si>
    <t>W07000056</t>
  </si>
  <si>
    <t>Ogmore</t>
  </si>
  <si>
    <t>W07000074</t>
  </si>
  <si>
    <t>Pontypridd</t>
  </si>
  <si>
    <t>W07000075</t>
  </si>
  <si>
    <t>Preseli Pembrokeshire</t>
  </si>
  <si>
    <t>W07000065</t>
  </si>
  <si>
    <t>Rhondda</t>
  </si>
  <si>
    <t>W07000052</t>
  </si>
  <si>
    <t>Swansea East</t>
  </si>
  <si>
    <t>W07000048</t>
  </si>
  <si>
    <t>Swansea West</t>
  </si>
  <si>
    <t>W07000047</t>
  </si>
  <si>
    <t>Torfaen</t>
  </si>
  <si>
    <t>W07000053</t>
  </si>
  <si>
    <t>Vale of Clwyd</t>
  </si>
  <si>
    <t>W07000060</t>
  </si>
  <si>
    <t>Vale of Glamorgan</t>
  </si>
  <si>
    <t>W07000078</t>
  </si>
  <si>
    <t>Wrexham</t>
  </si>
  <si>
    <t>W07000044</t>
  </si>
  <si>
    <t>Ynys Môn</t>
  </si>
  <si>
    <t>W07000041</t>
  </si>
  <si>
    <t>Aberdeen North</t>
  </si>
  <si>
    <t>S14000001</t>
  </si>
  <si>
    <t>Aberdeen South</t>
  </si>
  <si>
    <t>S14000002</t>
  </si>
  <si>
    <t>Airdrie and Shotts</t>
  </si>
  <si>
    <t>S14000003</t>
  </si>
  <si>
    <t>S14000004</t>
  </si>
  <si>
    <t>S14000005</t>
  </si>
  <si>
    <t>Ayr, Carrick and Cumnock</t>
  </si>
  <si>
    <t>S14000006</t>
  </si>
  <si>
    <t>Banff and Buchan</t>
  </si>
  <si>
    <t>S14000007</t>
  </si>
  <si>
    <t>Berwickshire, Roxburgh and Selkirk</t>
  </si>
  <si>
    <t>S14000008</t>
  </si>
  <si>
    <t>Caithness, Sutherland and Easter Ross</t>
  </si>
  <si>
    <t>S14000009</t>
  </si>
  <si>
    <t>Central Ayrshire</t>
  </si>
  <si>
    <t>S14000010</t>
  </si>
  <si>
    <t>Coatbridge, Chryston and Bellshill</t>
  </si>
  <si>
    <t>S14000011</t>
  </si>
  <si>
    <t>Cumbernauld, Kilsyth and Kirkintilloch East</t>
  </si>
  <si>
    <t>S14000012</t>
  </si>
  <si>
    <t>S14000013</t>
  </si>
  <si>
    <t>Dumfriesshire, Clydesdale and Tweeddale</t>
  </si>
  <si>
    <t>S14000014</t>
  </si>
  <si>
    <t>Dundee East</t>
  </si>
  <si>
    <t>S14000015</t>
  </si>
  <si>
    <t>Dundee West</t>
  </si>
  <si>
    <t>S14000016</t>
  </si>
  <si>
    <t>Dunfermline and West Fife</t>
  </si>
  <si>
    <t>S14000017</t>
  </si>
  <si>
    <t>S14000018</t>
  </si>
  <si>
    <t>East Kilbride, Strathaven and Lesmahagow</t>
  </si>
  <si>
    <t>S14000019</t>
  </si>
  <si>
    <t>S14000020</t>
  </si>
  <si>
    <t>S14000021</t>
  </si>
  <si>
    <t>Edinburgh East</t>
  </si>
  <si>
    <t>S14000022</t>
  </si>
  <si>
    <t>Edinburgh North and Leith</t>
  </si>
  <si>
    <t>S14000023</t>
  </si>
  <si>
    <t>Edinburgh South</t>
  </si>
  <si>
    <t>S14000024</t>
  </si>
  <si>
    <t>Edinburgh South West</t>
  </si>
  <si>
    <t>S14000025</t>
  </si>
  <si>
    <t>Edinburgh West</t>
  </si>
  <si>
    <t>S14000026</t>
  </si>
  <si>
    <t>S14000028</t>
  </si>
  <si>
    <t>Glasgow Central</t>
  </si>
  <si>
    <t>S14000029</t>
  </si>
  <si>
    <t>Glasgow East</t>
  </si>
  <si>
    <t>S14000030</t>
  </si>
  <si>
    <t>Glasgow North</t>
  </si>
  <si>
    <t>S14000031</t>
  </si>
  <si>
    <t>Glasgow North East</t>
  </si>
  <si>
    <t>S14000032</t>
  </si>
  <si>
    <t>Glasgow North West</t>
  </si>
  <si>
    <t>S14000033</t>
  </si>
  <si>
    <t>Glasgow South</t>
  </si>
  <si>
    <t>S14000034</t>
  </si>
  <si>
    <t>Glasgow South West</t>
  </si>
  <si>
    <t>S14000035</t>
  </si>
  <si>
    <t>Glenrothes</t>
  </si>
  <si>
    <t>S14000036</t>
  </si>
  <si>
    <t>Gordon</t>
  </si>
  <si>
    <t>S14000037</t>
  </si>
  <si>
    <t>S14000038</t>
  </si>
  <si>
    <t>Inverness, Nairn, Badenoch and Strathspey</t>
  </si>
  <si>
    <t>S14000039</t>
  </si>
  <si>
    <t>Kilmarnock and Loudoun</t>
  </si>
  <si>
    <t>S14000040</t>
  </si>
  <si>
    <t>Kirkcaldy and Cowdenbeath</t>
  </si>
  <si>
    <t>S14000041</t>
  </si>
  <si>
    <t>Lanark and Hamilton East</t>
  </si>
  <si>
    <t>S14000042</t>
  </si>
  <si>
    <t>Linlithgow and East Falkirk</t>
  </si>
  <si>
    <t>S14000043</t>
  </si>
  <si>
    <t>Livingston</t>
  </si>
  <si>
    <t>S14000044</t>
  </si>
  <si>
    <t>S14000045</t>
  </si>
  <si>
    <t>S14000046</t>
  </si>
  <si>
    <t>Motherwell and Wishaw</t>
  </si>
  <si>
    <t>S14000047</t>
  </si>
  <si>
    <t>Na h-Eileanan an Iar</t>
  </si>
  <si>
    <t>S14000027</t>
  </si>
  <si>
    <t>North Ayrshire and Arran</t>
  </si>
  <si>
    <t>S14000048</t>
  </si>
  <si>
    <t>North East Fife</t>
  </si>
  <si>
    <t>S14000049</t>
  </si>
  <si>
    <t>Ochil and South Perthshire</t>
  </si>
  <si>
    <t>S14000050</t>
  </si>
  <si>
    <t>Orkney and Shetland</t>
  </si>
  <si>
    <t>S14000051</t>
  </si>
  <si>
    <t>Paisley and Renfrewshire North</t>
  </si>
  <si>
    <t>S14000052</t>
  </si>
  <si>
    <t>Paisley and Renfrewshire South</t>
  </si>
  <si>
    <t>S14000053</t>
  </si>
  <si>
    <t>Perth and North Perthshire</t>
  </si>
  <si>
    <t>S14000054</t>
  </si>
  <si>
    <t>Ross, Skye and Lochaber</t>
  </si>
  <si>
    <t>S14000055</t>
  </si>
  <si>
    <t>Rutherglen and Hamilton West</t>
  </si>
  <si>
    <t>S14000056</t>
  </si>
  <si>
    <t>S14000057</t>
  </si>
  <si>
    <t>West Aberdeenshire and Kincardine</t>
  </si>
  <si>
    <t>S14000058</t>
  </si>
  <si>
    <t>S14000059</t>
  </si>
  <si>
    <t>TOTAL</t>
  </si>
  <si>
    <t>Data provided by region, local authority and constituency in worksheets "4", "5" and "6" may not match those reported in worksheets "1", "2" and "3" due to a difference in reporting methods for these data - geographic reports use postcode level data which may not be as complete or accurate, for example some data is presented as "unknown" where a postcode match was unavailable. Scottish Power Energy Retail Limited and Shell Energy Retail Limited have not provided geographic data of sufficient quality for all months and so some of their data are unable to be presented and have been removed from the tables. These differences are in addition to the extra month's time delay for geographic data discussed in note 8 of the "notes" worksheet.</t>
  </si>
  <si>
    <t>All Payments Not Delivered</t>
  </si>
  <si>
    <t>Additionally, number of PPM vouchers not redeemed</t>
  </si>
  <si>
    <t>Electricity meter type2</t>
  </si>
  <si>
    <t>Number of payments not delivered (Oct)</t>
  </si>
  <si>
    <t>Number of payments not delivered (Nov)</t>
  </si>
  <si>
    <t>Number of payments not delivered (Dec)</t>
  </si>
  <si>
    <t>Value of payments (Dec, GBP67)</t>
  </si>
  <si>
    <t>Value of payments (Nov, GBP66)</t>
  </si>
  <si>
    <t>Value of payments (Oct, GBP66)</t>
  </si>
  <si>
    <t>Number of payments not delivered (Jan)</t>
  </si>
  <si>
    <t>Value of payments (Jan, GBP67)</t>
  </si>
  <si>
    <t>Number of payments not delivered (Feb)</t>
  </si>
  <si>
    <t>Value of payments (Feb, GBP67)</t>
  </si>
  <si>
    <t>Number of payments not delivered (Mar)</t>
  </si>
  <si>
    <t>Value of payments (Mar, GBP67)</t>
  </si>
  <si>
    <t>TOTAL PAYMENTS NOT DELIVERED</t>
  </si>
  <si>
    <t>VALUE OF ALL PAYMENTS NOT DELIVERED</t>
  </si>
  <si>
    <t>TOTAL VOUCHERS NOT REDEEMED</t>
  </si>
  <si>
    <t>VALUE OF VOUCHERS NOT REDEEMED</t>
  </si>
  <si>
    <t>TOTAL PAYMENTS NOT DELIVERED OR REDEEMED</t>
  </si>
  <si>
    <t>VALUE OF PAYMENTS NOT DELIVERED OR REDEEMED</t>
  </si>
  <si>
    <t>CHECK AGAINST TAB 2 AC35</t>
  </si>
  <si>
    <t>CHECK AGAINST TAB 2 AG35</t>
  </si>
  <si>
    <t>Undelivered</t>
  </si>
  <si>
    <t>Unredeemed</t>
  </si>
  <si>
    <t>Value of undelivered and unreddemed (based on average payment value of GBP66.67)</t>
  </si>
  <si>
    <t>Value of undelivered and unredeemed (based on average payment value of 66.67)</t>
  </si>
  <si>
    <t>Total undelivered or unredeemed</t>
  </si>
  <si>
    <t>Total due or issued</t>
  </si>
  <si>
    <t>% not delivered or redeemed</t>
  </si>
  <si>
    <t>NOTE ALL COLUMNS SHADED IN BLUE HAVE BEEN CALCULATED BY THE END FUEL POVERTY COALITION AND SHOULD NOT BE ATTRIBUTED AS OFFICIAL GOVERNMENT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</si>
</sst>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Red]\-&quot;£&quot;#,##0"/>
    <numFmt numFmtId="165" formatCode="_-* #,##0.00_-;\-* #,##0.00_-;_-* &quot;-&quot;??_-;_-@_-"/>
    <numFmt numFmtId="166" formatCode="_-* #,##0_-;\-* #,##0_-;_-* &quot;-&quot;??_-;_-@_-"/>
    <numFmt numFmtId="167" formatCode="&quot;£&quot;#,##0.00"/>
  </numFmts>
  <fonts count="23">
    <font>
      <sz val="12"/>
      <color rgb="FF000000"/>
      <name val="Arial"/>
    </font>
    <font>
      <sz val="11"/>
      <color theme="1"/>
      <name val="Calibri"/>
      <family val="2"/>
      <scheme val="minor"/>
    </font>
    <font>
      <b/>
      <sz val="14"/>
      <color rgb="FF000000"/>
      <name val="Arial"/>
      <family val="2"/>
    </font>
    <font>
      <b/>
      <sz val="12"/>
      <color rgb="FF000000"/>
      <name val="Arial"/>
      <family val="2"/>
    </font>
    <font>
      <u/>
      <sz val="12"/>
      <color theme="10"/>
      <name val="Arial"/>
      <family val="2"/>
    </font>
    <font>
      <sz val="12"/>
      <color rgb="FF000000"/>
      <name val="Arial"/>
      <family val="2"/>
    </font>
    <font>
      <u/>
      <sz val="12"/>
      <color rgb="FF0000FF"/>
      <name val="Arial"/>
      <family val="2"/>
    </font>
    <font>
      <sz val="10"/>
      <color rgb="FF000000"/>
      <name val="Arial"/>
      <family val="2"/>
    </font>
    <font>
      <b/>
      <sz val="10"/>
      <color rgb="FF000000"/>
      <name val="Arial"/>
      <family val="2"/>
    </font>
    <font>
      <sz val="11"/>
      <color rgb="FF006100"/>
      <name val="Calibri"/>
      <family val="2"/>
    </font>
    <font>
      <sz val="10"/>
      <color rgb="FF000000"/>
      <name val="MS Sans Serif"/>
      <family val="2"/>
    </font>
    <font>
      <sz val="10"/>
      <name val="MS Sans Serif"/>
      <family val="2"/>
    </font>
    <font>
      <sz val="12"/>
      <color rgb="FF000000"/>
      <name val="Arial"/>
      <family val="2"/>
    </font>
    <font>
      <sz val="8"/>
      <name val="Arial"/>
      <family val="2"/>
    </font>
    <font>
      <b/>
      <sz val="12"/>
      <color rgb="FF000000"/>
      <name val="Arial"/>
      <family val="2"/>
    </font>
    <font>
      <sz val="12"/>
      <color rgb="FF000000"/>
      <name val="Arial"/>
      <family val="2"/>
      <charset val="1"/>
    </font>
    <font>
      <sz val="12"/>
      <color rgb="FF000000"/>
      <name val="Calibri"/>
      <family val="2"/>
    </font>
    <font>
      <sz val="12"/>
      <color rgb="FF00B050"/>
      <name val="Arial"/>
      <family val="2"/>
    </font>
    <font>
      <sz val="12"/>
      <color theme="1"/>
      <name val="Arial"/>
      <family val="2"/>
    </font>
    <font>
      <sz val="12"/>
      <name val="Arial"/>
      <family val="2"/>
    </font>
    <font>
      <sz val="12"/>
      <color rgb="FF000000"/>
      <name val="Arial"/>
      <family val="2"/>
    </font>
    <font>
      <i/>
      <sz val="12"/>
      <color rgb="FF000000"/>
      <name val="Arial"/>
      <family val="2"/>
    </font>
    <font>
      <sz val="12"/>
      <color rgb="FF000000"/>
      <name val="Arial"/>
      <family val="2"/>
    </font>
  </fonts>
  <fills count="18">
    <fill>
      <patternFill patternType="none"/>
    </fill>
    <fill>
      <patternFill patternType="gray125"/>
    </fill>
    <fill>
      <patternFill patternType="solid">
        <fgColor rgb="FFDBE5F1"/>
        <bgColor rgb="FFDBE5F1"/>
      </patternFill>
    </fill>
    <fill>
      <patternFill patternType="solid">
        <fgColor rgb="FFF2DDDC"/>
        <bgColor rgb="FFF2DDDC"/>
      </patternFill>
    </fill>
    <fill>
      <patternFill patternType="solid">
        <fgColor rgb="FFEAF1DD"/>
        <bgColor rgb="FFEAF1DD"/>
      </patternFill>
    </fill>
    <fill>
      <patternFill patternType="solid">
        <fgColor rgb="FFE5E0EC"/>
        <bgColor rgb="FFE5E0EC"/>
      </patternFill>
    </fill>
    <fill>
      <patternFill patternType="solid">
        <fgColor rgb="FFDBEEF3"/>
        <bgColor rgb="FFDBEEF3"/>
      </patternFill>
    </fill>
    <fill>
      <patternFill patternType="solid">
        <fgColor rgb="FFFDE9D9"/>
        <bgColor rgb="FFFDE9D9"/>
      </patternFill>
    </fill>
    <fill>
      <patternFill patternType="solid">
        <fgColor rgb="FFB8CCE4"/>
        <bgColor rgb="FFB8CCE4"/>
      </patternFill>
    </fill>
    <fill>
      <patternFill patternType="solid">
        <fgColor rgb="FFE6B9B8"/>
        <bgColor rgb="FFE6B9B8"/>
      </patternFill>
    </fill>
    <fill>
      <patternFill patternType="solid">
        <fgColor rgb="FFD7E4BC"/>
        <bgColor rgb="FFD7E4BC"/>
      </patternFill>
    </fill>
    <fill>
      <patternFill patternType="solid">
        <fgColor rgb="FFCCC0DA"/>
        <bgColor rgb="FFCCC0DA"/>
      </patternFill>
    </fill>
    <fill>
      <patternFill patternType="solid">
        <fgColor rgb="FFB6DDE8"/>
        <bgColor rgb="FFB6DDE8"/>
      </patternFill>
    </fill>
    <fill>
      <patternFill patternType="solid">
        <fgColor rgb="FFFCD5B4"/>
        <bgColor rgb="FFFCD5B4"/>
      </patternFill>
    </fill>
    <fill>
      <patternFill patternType="solid">
        <fgColor rgb="FFFF0000"/>
        <bgColor rgb="FFFF0000"/>
      </patternFill>
    </fill>
    <fill>
      <patternFill patternType="solid">
        <fgColor rgb="FFC6EFCE"/>
        <bgColor rgb="FFC6EFCE"/>
      </patternFill>
    </fill>
    <fill>
      <patternFill patternType="solid">
        <fgColor rgb="FFFFFFCC"/>
        <bgColor rgb="FFFFFFCC"/>
      </patternFill>
    </fill>
    <fill>
      <patternFill patternType="solid">
        <fgColor theme="4" tint="0.79998168889431442"/>
        <bgColor indexed="64"/>
      </patternFill>
    </fill>
  </fills>
  <borders count="26">
    <border>
      <left/>
      <right/>
      <top/>
      <bottom/>
      <diagonal/>
    </border>
    <border>
      <left/>
      <right style="thin">
        <color rgb="FF000000"/>
      </right>
      <top style="thin">
        <color rgb="FF000000"/>
      </top>
      <bottom/>
      <diagonal/>
    </border>
    <border>
      <left/>
      <right style="thin">
        <color rgb="FF000000"/>
      </right>
      <top/>
      <bottom/>
      <diagonal/>
    </border>
    <border>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B2B2B2"/>
      </left>
      <right style="thin">
        <color rgb="FFB2B2B2"/>
      </right>
      <top style="thin">
        <color rgb="FFB2B2B2"/>
      </top>
      <bottom style="thin">
        <color rgb="FFB2B2B2"/>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
      <left/>
      <right style="thin">
        <color indexed="64"/>
      </right>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9">
    <xf numFmtId="0" fontId="0" fillId="0" borderId="0"/>
    <xf numFmtId="0" fontId="4" fillId="0" borderId="0" applyNumberFormat="0" applyFill="0" applyBorder="0" applyAlignment="0" applyProtection="0"/>
    <xf numFmtId="0" fontId="7" fillId="0" borderId="0"/>
    <xf numFmtId="0" fontId="9" fillId="15" borderId="0" applyNumberFormat="0" applyBorder="0" applyAlignment="0" applyProtection="0"/>
    <xf numFmtId="0" fontId="7" fillId="2" borderId="0" applyNumberFormat="0" applyFont="0" applyBorder="0" applyAlignment="0" applyProtection="0"/>
    <xf numFmtId="0" fontId="7" fillId="3" borderId="0" applyNumberFormat="0" applyFont="0" applyBorder="0" applyAlignment="0" applyProtection="0"/>
    <xf numFmtId="0" fontId="7" fillId="4" borderId="0" applyNumberFormat="0" applyFont="0" applyBorder="0" applyAlignment="0" applyProtection="0"/>
    <xf numFmtId="0" fontId="7" fillId="5" borderId="0" applyNumberFormat="0" applyFont="0" applyBorder="0" applyAlignment="0" applyProtection="0"/>
    <xf numFmtId="0" fontId="7" fillId="6" borderId="0" applyNumberFormat="0" applyFont="0" applyBorder="0" applyAlignment="0" applyProtection="0"/>
    <xf numFmtId="0" fontId="7" fillId="7" borderId="0" applyNumberFormat="0" applyFont="0" applyBorder="0" applyAlignment="0" applyProtection="0"/>
    <xf numFmtId="0" fontId="7" fillId="8" borderId="0" applyNumberFormat="0" applyFont="0" applyBorder="0" applyAlignment="0" applyProtection="0"/>
    <xf numFmtId="0" fontId="7" fillId="9" borderId="0" applyNumberFormat="0" applyFont="0" applyBorder="0" applyAlignment="0" applyProtection="0"/>
    <xf numFmtId="0" fontId="7" fillId="10" borderId="0" applyNumberFormat="0" applyFont="0" applyBorder="0" applyAlignment="0" applyProtection="0"/>
    <xf numFmtId="0" fontId="7" fillId="11" borderId="0" applyNumberFormat="0" applyFont="0" applyBorder="0" applyAlignment="0" applyProtection="0"/>
    <xf numFmtId="0" fontId="7" fillId="12" borderId="0" applyNumberFormat="0" applyFont="0" applyBorder="0" applyAlignment="0" applyProtection="0"/>
    <xf numFmtId="0" fontId="7" fillId="13" borderId="0" applyNumberFormat="0" applyFon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10" fillId="0" borderId="0" applyNumberFormat="0" applyBorder="0" applyProtection="0"/>
    <xf numFmtId="0" fontId="7" fillId="0" borderId="0" applyNumberFormat="0" applyFont="0" applyBorder="0" applyProtection="0"/>
    <xf numFmtId="0" fontId="10" fillId="0" borderId="0" applyNumberFormat="0" applyBorder="0" applyProtection="0"/>
    <xf numFmtId="0" fontId="7" fillId="16" borderId="12" applyNumberFormat="0" applyFont="0" applyAlignment="0" applyProtection="0"/>
    <xf numFmtId="0" fontId="7" fillId="16" borderId="12" applyNumberFormat="0" applyFont="0" applyAlignment="0" applyProtection="0"/>
    <xf numFmtId="0" fontId="11" fillId="0" borderId="0"/>
    <xf numFmtId="0" fontId="1" fillId="0" borderId="0"/>
    <xf numFmtId="165" fontId="12" fillId="0" borderId="0" applyFont="0" applyFill="0" applyBorder="0" applyAlignment="0" applyProtection="0"/>
    <xf numFmtId="44" fontId="20" fillId="0" borderId="0" applyFont="0" applyFill="0" applyBorder="0" applyAlignment="0" applyProtection="0"/>
    <xf numFmtId="9" fontId="22" fillId="0" borderId="0" applyFont="0" applyFill="0" applyBorder="0" applyAlignment="0" applyProtection="0"/>
  </cellStyleXfs>
  <cellXfs count="181">
    <xf numFmtId="0" fontId="0" fillId="0" borderId="0" xfId="0"/>
    <xf numFmtId="0" fontId="2" fillId="0" borderId="0" xfId="0" applyFont="1" applyAlignment="1">
      <alignment horizontal="left"/>
    </xf>
    <xf numFmtId="0" fontId="0" fillId="0" borderId="0" xfId="0" applyAlignment="1">
      <alignment horizontal="left" vertical="top" wrapText="1"/>
    </xf>
    <xf numFmtId="0" fontId="3" fillId="0" borderId="0" xfId="0" applyFont="1" applyAlignment="1">
      <alignment horizontal="left"/>
    </xf>
    <xf numFmtId="0" fontId="4" fillId="0" borderId="0" xfId="0" applyFont="1" applyAlignment="1">
      <alignment horizontal="left" vertical="top" wrapText="1"/>
    </xf>
    <xf numFmtId="0" fontId="4" fillId="0" borderId="1" xfId="0" applyFont="1" applyBorder="1" applyAlignment="1">
      <alignment horizontal="center" vertical="top" wrapText="1"/>
    </xf>
    <xf numFmtId="0" fontId="0" fillId="0" borderId="1" xfId="0" applyBorder="1" applyAlignment="1">
      <alignment horizontal="left" vertical="top" wrapText="1"/>
    </xf>
    <xf numFmtId="0" fontId="4" fillId="0" borderId="2" xfId="0" applyFont="1" applyBorder="1" applyAlignment="1">
      <alignment horizontal="center" vertical="top" wrapText="1"/>
    </xf>
    <xf numFmtId="0" fontId="0" fillId="0" borderId="2" xfId="0" applyBorder="1" applyAlignment="1">
      <alignment horizontal="left" vertical="top" wrapText="1"/>
    </xf>
    <xf numFmtId="0" fontId="0" fillId="0" borderId="0" xfId="0" applyAlignment="1">
      <alignment horizontal="left"/>
    </xf>
    <xf numFmtId="0" fontId="0" fillId="0" borderId="3" xfId="0" applyBorder="1" applyAlignment="1">
      <alignment wrapText="1"/>
    </xf>
    <xf numFmtId="0" fontId="3" fillId="0" borderId="1" xfId="0" applyFont="1" applyBorder="1" applyAlignment="1">
      <alignment horizontal="left" vertical="top" wrapText="1"/>
    </xf>
    <xf numFmtId="0" fontId="3" fillId="0" borderId="1" xfId="0" applyFont="1" applyBorder="1"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left" wrapText="1"/>
    </xf>
    <xf numFmtId="3" fontId="0" fillId="0" borderId="0" xfId="0" applyNumberFormat="1" applyAlignment="1">
      <alignment horizontal="right"/>
    </xf>
    <xf numFmtId="0" fontId="0" fillId="0" borderId="2" xfId="0" applyBorder="1" applyAlignment="1">
      <alignment horizontal="left" wrapText="1"/>
    </xf>
    <xf numFmtId="0" fontId="5" fillId="0" borderId="2" xfId="0" applyFont="1" applyBorder="1" applyAlignment="1">
      <alignment horizontal="left" vertical="top" wrapText="1"/>
    </xf>
    <xf numFmtId="0" fontId="5" fillId="0" borderId="0" xfId="0" applyFont="1" applyAlignment="1">
      <alignment horizontal="left" vertical="top" wrapText="1"/>
    </xf>
    <xf numFmtId="3" fontId="0" fillId="0" borderId="3" xfId="0" applyNumberFormat="1" applyBorder="1" applyAlignment="1">
      <alignment horizontal="right"/>
    </xf>
    <xf numFmtId="0" fontId="5" fillId="0" borderId="0" xfId="0" applyFont="1"/>
    <xf numFmtId="0" fontId="5" fillId="0" borderId="7" xfId="0" applyFont="1" applyBorder="1" applyAlignment="1">
      <alignment horizontal="left" vertical="top" wrapText="1"/>
    </xf>
    <xf numFmtId="0" fontId="3" fillId="0" borderId="5" xfId="0" applyFont="1" applyBorder="1" applyAlignment="1">
      <alignment horizontal="left" vertical="top" wrapText="1"/>
    </xf>
    <xf numFmtId="0" fontId="5" fillId="0" borderId="1" xfId="0" applyFont="1" applyBorder="1" applyAlignment="1">
      <alignment horizontal="left" wrapText="1"/>
    </xf>
    <xf numFmtId="0" fontId="5" fillId="0" borderId="2" xfId="0" applyFont="1" applyBorder="1" applyAlignment="1">
      <alignment horizontal="left" wrapText="1"/>
    </xf>
    <xf numFmtId="0" fontId="4" fillId="0" borderId="0" xfId="1" applyAlignment="1">
      <alignment horizontal="left" vertical="top" wrapText="1"/>
    </xf>
    <xf numFmtId="3" fontId="5" fillId="0" borderId="0" xfId="0" applyNumberFormat="1" applyFont="1" applyAlignment="1">
      <alignment horizontal="right"/>
    </xf>
    <xf numFmtId="3" fontId="0" fillId="0" borderId="11" xfId="0" applyNumberFormat="1" applyBorder="1" applyAlignment="1">
      <alignment horizontal="right"/>
    </xf>
    <xf numFmtId="3" fontId="0" fillId="0" borderId="9" xfId="0" applyNumberFormat="1" applyBorder="1" applyAlignment="1">
      <alignment horizontal="right"/>
    </xf>
    <xf numFmtId="3" fontId="0" fillId="0" borderId="7" xfId="0" applyNumberFormat="1" applyBorder="1" applyAlignment="1">
      <alignment horizontal="right"/>
    </xf>
    <xf numFmtId="3" fontId="5" fillId="0" borderId="9" xfId="0" applyNumberFormat="1" applyFont="1" applyBorder="1" applyAlignment="1">
      <alignment horizontal="right"/>
    </xf>
    <xf numFmtId="0" fontId="4" fillId="0" borderId="2" xfId="1" applyBorder="1" applyAlignment="1">
      <alignment horizontal="left" vertical="top" wrapText="1"/>
    </xf>
    <xf numFmtId="0" fontId="4" fillId="0" borderId="0" xfId="1"/>
    <xf numFmtId="0" fontId="6" fillId="0" borderId="0" xfId="1" applyFont="1" applyAlignment="1">
      <alignment horizontal="left" vertical="top" wrapText="1"/>
    </xf>
    <xf numFmtId="0" fontId="3" fillId="0" borderId="3" xfId="0" applyFont="1" applyBorder="1" applyAlignment="1">
      <alignment horizontal="left" vertical="top" wrapText="1"/>
    </xf>
    <xf numFmtId="0" fontId="5" fillId="0" borderId="7" xfId="0" applyFont="1" applyBorder="1" applyAlignment="1">
      <alignment vertical="top" wrapText="1"/>
    </xf>
    <xf numFmtId="0" fontId="3" fillId="0" borderId="14" xfId="0" applyFont="1" applyBorder="1" applyAlignment="1">
      <alignment horizontal="left" vertical="top" wrapText="1"/>
    </xf>
    <xf numFmtId="0" fontId="3" fillId="0" borderId="11" xfId="0" applyFont="1" applyBorder="1" applyAlignment="1">
      <alignment horizontal="left" vertical="top" wrapText="1"/>
    </xf>
    <xf numFmtId="17" fontId="3" fillId="0" borderId="3" xfId="0" applyNumberFormat="1" applyFont="1" applyBorder="1" applyAlignment="1">
      <alignment horizontal="left" vertical="top" wrapText="1"/>
    </xf>
    <xf numFmtId="0" fontId="5" fillId="0" borderId="2" xfId="0" applyFont="1" applyBorder="1"/>
    <xf numFmtId="0" fontId="5" fillId="0" borderId="0" xfId="0" applyFont="1" applyAlignment="1">
      <alignment horizontal="left" wrapText="1"/>
    </xf>
    <xf numFmtId="0" fontId="5" fillId="0" borderId="9" xfId="0" applyFont="1" applyBorder="1" applyAlignment="1">
      <alignment wrapText="1"/>
    </xf>
    <xf numFmtId="0" fontId="5" fillId="0" borderId="3" xfId="0" applyFont="1" applyBorder="1"/>
    <xf numFmtId="0" fontId="0" fillId="0" borderId="9" xfId="0" applyBorder="1" applyAlignment="1">
      <alignment wrapText="1"/>
    </xf>
    <xf numFmtId="0" fontId="0" fillId="0" borderId="0" xfId="0" applyAlignment="1">
      <alignment horizontal="center" vertical="top" wrapText="1"/>
    </xf>
    <xf numFmtId="0" fontId="4" fillId="0" borderId="18" xfId="1" applyBorder="1" applyAlignment="1">
      <alignment horizontal="left" vertical="top" wrapText="1"/>
    </xf>
    <xf numFmtId="0" fontId="4" fillId="0" borderId="19" xfId="0" applyFont="1" applyBorder="1" applyAlignment="1">
      <alignment horizontal="center" vertical="top" wrapText="1"/>
    </xf>
    <xf numFmtId="0" fontId="5" fillId="0" borderId="15" xfId="0" applyFont="1" applyBorder="1" applyAlignment="1">
      <alignment horizontal="left" vertical="top" wrapText="1"/>
    </xf>
    <xf numFmtId="0" fontId="4" fillId="0" borderId="19" xfId="1" applyBorder="1" applyAlignment="1">
      <alignment horizontal="center" vertical="top" wrapText="1"/>
    </xf>
    <xf numFmtId="0" fontId="4" fillId="0" borderId="20" xfId="1" applyBorder="1" applyAlignment="1">
      <alignment horizontal="center" vertical="top" wrapText="1"/>
    </xf>
    <xf numFmtId="0" fontId="5" fillId="0" borderId="21" xfId="0" applyFont="1" applyBorder="1" applyAlignment="1">
      <alignment horizontal="left" vertical="top" wrapText="1"/>
    </xf>
    <xf numFmtId="3" fontId="0" fillId="0" borderId="0" xfId="0" applyNumberFormat="1"/>
    <xf numFmtId="3" fontId="0" fillId="0" borderId="16" xfId="0" applyNumberFormat="1" applyBorder="1" applyAlignment="1">
      <alignment horizontal="right"/>
    </xf>
    <xf numFmtId="3" fontId="0" fillId="0" borderId="17" xfId="0" applyNumberFormat="1" applyBorder="1" applyAlignment="1">
      <alignment horizontal="right"/>
    </xf>
    <xf numFmtId="3" fontId="0" fillId="0" borderId="22" xfId="0" applyNumberFormat="1" applyBorder="1" applyAlignment="1">
      <alignment horizontal="right"/>
    </xf>
    <xf numFmtId="0" fontId="5" fillId="0" borderId="6" xfId="0" applyFont="1" applyBorder="1" applyAlignment="1">
      <alignment horizontal="center" vertical="top" wrapText="1"/>
    </xf>
    <xf numFmtId="0" fontId="4" fillId="0" borderId="2" xfId="1" applyFill="1" applyBorder="1" applyAlignment="1">
      <alignment horizontal="left" vertical="top" wrapText="1"/>
    </xf>
    <xf numFmtId="0" fontId="5" fillId="0" borderId="2" xfId="0" applyFont="1" applyBorder="1" applyAlignment="1">
      <alignment horizontal="center" vertical="top" wrapText="1"/>
    </xf>
    <xf numFmtId="17" fontId="3" fillId="0" borderId="8" xfId="0" applyNumberFormat="1" applyFont="1" applyBorder="1" applyAlignment="1">
      <alignment horizontal="left" vertical="top" wrapText="1"/>
    </xf>
    <xf numFmtId="0" fontId="0" fillId="0" borderId="7" xfId="0" applyBorder="1" applyAlignment="1">
      <alignment horizontal="left" vertical="top" wrapText="1"/>
    </xf>
    <xf numFmtId="166" fontId="3" fillId="0" borderId="4" xfId="0" applyNumberFormat="1" applyFont="1" applyBorder="1" applyAlignment="1">
      <alignment horizontal="left" wrapText="1"/>
    </xf>
    <xf numFmtId="166" fontId="3" fillId="0" borderId="3" xfId="0" applyNumberFormat="1" applyFont="1" applyBorder="1" applyAlignment="1">
      <alignment horizontal="right"/>
    </xf>
    <xf numFmtId="166" fontId="3" fillId="0" borderId="0" xfId="0" applyNumberFormat="1" applyFont="1" applyAlignment="1">
      <alignment horizontal="right"/>
    </xf>
    <xf numFmtId="166" fontId="3" fillId="0" borderId="22" xfId="0" applyNumberFormat="1" applyFont="1" applyBorder="1" applyAlignment="1">
      <alignment horizontal="right"/>
    </xf>
    <xf numFmtId="166" fontId="0" fillId="0" borderId="0" xfId="0" applyNumberFormat="1"/>
    <xf numFmtId="17" fontId="3" fillId="0" borderId="1" xfId="0" applyNumberFormat="1" applyFont="1" applyBorder="1" applyAlignment="1">
      <alignment horizontal="left" vertical="top" wrapText="1"/>
    </xf>
    <xf numFmtId="0" fontId="0" fillId="0" borderId="2" xfId="0" applyBorder="1"/>
    <xf numFmtId="166" fontId="5" fillId="0" borderId="0" xfId="0" applyNumberFormat="1" applyFont="1"/>
    <xf numFmtId="166" fontId="5" fillId="0" borderId="2" xfId="0" applyNumberFormat="1" applyFont="1" applyBorder="1"/>
    <xf numFmtId="166" fontId="0" fillId="0" borderId="2" xfId="0" applyNumberFormat="1" applyBorder="1"/>
    <xf numFmtId="0" fontId="14" fillId="0" borderId="8" xfId="0" applyFont="1" applyBorder="1"/>
    <xf numFmtId="0" fontId="14" fillId="0" borderId="4" xfId="0" applyFont="1" applyBorder="1"/>
    <xf numFmtId="166" fontId="14" fillId="0" borderId="8" xfId="0" applyNumberFormat="1" applyFont="1" applyBorder="1"/>
    <xf numFmtId="166" fontId="14" fillId="0" borderId="4" xfId="0" applyNumberFormat="1" applyFont="1" applyBorder="1"/>
    <xf numFmtId="0" fontId="0" fillId="0" borderId="0" xfId="0" applyAlignment="1">
      <alignment horizontal="center"/>
    </xf>
    <xf numFmtId="17" fontId="3" fillId="0" borderId="11" xfId="0" applyNumberFormat="1" applyFont="1" applyBorder="1" applyAlignment="1">
      <alignment horizontal="left" vertical="top" wrapText="1"/>
    </xf>
    <xf numFmtId="0" fontId="5" fillId="0" borderId="1" xfId="0" applyFont="1" applyBorder="1"/>
    <xf numFmtId="166" fontId="5" fillId="0" borderId="3" xfId="0" applyNumberFormat="1" applyFont="1" applyBorder="1"/>
    <xf numFmtId="166" fontId="5" fillId="0" borderId="1" xfId="0" applyNumberFormat="1" applyFont="1" applyBorder="1"/>
    <xf numFmtId="0" fontId="0" fillId="0" borderId="0" xfId="0" applyAlignment="1">
      <alignment wrapText="1"/>
    </xf>
    <xf numFmtId="0" fontId="5" fillId="0" borderId="11" xfId="0" applyFont="1" applyBorder="1" applyAlignment="1">
      <alignment wrapText="1"/>
    </xf>
    <xf numFmtId="0" fontId="14" fillId="0" borderId="10" xfId="0" applyFont="1" applyBorder="1" applyAlignment="1">
      <alignment wrapText="1"/>
    </xf>
    <xf numFmtId="0" fontId="3" fillId="0" borderId="0" xfId="0" applyFont="1" applyAlignment="1">
      <alignment horizontal="right" vertical="top" wrapText="1"/>
    </xf>
    <xf numFmtId="164" fontId="0" fillId="0" borderId="0" xfId="0" applyNumberFormat="1"/>
    <xf numFmtId="9" fontId="0" fillId="0" borderId="0" xfId="0" applyNumberFormat="1"/>
    <xf numFmtId="0" fontId="4" fillId="0" borderId="23" xfId="1" applyBorder="1"/>
    <xf numFmtId="166" fontId="3" fillId="0" borderId="8" xfId="0" applyNumberFormat="1" applyFont="1" applyBorder="1" applyAlignment="1">
      <alignment horizontal="right"/>
    </xf>
    <xf numFmtId="17" fontId="3" fillId="0" borderId="4" xfId="0" applyNumberFormat="1" applyFont="1" applyBorder="1" applyAlignment="1">
      <alignment horizontal="left" vertical="top" wrapText="1"/>
    </xf>
    <xf numFmtId="0" fontId="15" fillId="0" borderId="0" xfId="0" applyFont="1"/>
    <xf numFmtId="3" fontId="0" fillId="0" borderId="6" xfId="0" applyNumberFormat="1" applyBorder="1" applyAlignment="1">
      <alignment horizontal="right"/>
    </xf>
    <xf numFmtId="3" fontId="5" fillId="0" borderId="7" xfId="0" applyNumberFormat="1" applyFont="1" applyBorder="1" applyAlignment="1">
      <alignment horizontal="right"/>
    </xf>
    <xf numFmtId="0" fontId="3" fillId="0" borderId="6" xfId="0" applyFont="1" applyBorder="1" applyAlignment="1">
      <alignment horizontal="left" vertical="top" wrapText="1"/>
    </xf>
    <xf numFmtId="0" fontId="3" fillId="0" borderId="0" xfId="19" applyFont="1" applyAlignment="1">
      <alignment horizontal="left"/>
    </xf>
    <xf numFmtId="0" fontId="10" fillId="0" borderId="0" xfId="19"/>
    <xf numFmtId="0" fontId="5" fillId="0" borderId="0" xfId="19" applyFont="1" applyAlignment="1">
      <alignment horizontal="left" vertical="top" wrapText="1"/>
    </xf>
    <xf numFmtId="0" fontId="17" fillId="0" borderId="0" xfId="0" applyFont="1" applyAlignment="1">
      <alignment vertical="top" wrapText="1"/>
    </xf>
    <xf numFmtId="0" fontId="3" fillId="0" borderId="4" xfId="20" applyFont="1" applyBorder="1" applyAlignment="1">
      <alignment horizontal="left" vertical="top" wrapText="1"/>
    </xf>
    <xf numFmtId="17" fontId="3" fillId="0" borderId="8" xfId="20" applyNumberFormat="1" applyFont="1" applyBorder="1" applyAlignment="1">
      <alignment horizontal="left" vertical="top" wrapText="1"/>
    </xf>
    <xf numFmtId="17" fontId="3" fillId="0" borderId="3" xfId="20" applyNumberFormat="1" applyFont="1" applyBorder="1" applyAlignment="1">
      <alignment horizontal="left" vertical="top" wrapText="1"/>
    </xf>
    <xf numFmtId="17" fontId="3" fillId="0" borderId="4" xfId="20" applyNumberFormat="1" applyFont="1" applyBorder="1" applyAlignment="1">
      <alignment horizontal="left" vertical="top" wrapText="1"/>
    </xf>
    <xf numFmtId="3" fontId="3" fillId="0" borderId="4" xfId="20" applyNumberFormat="1" applyFont="1" applyBorder="1" applyAlignment="1">
      <alignment horizontal="right"/>
    </xf>
    <xf numFmtId="0" fontId="3" fillId="0" borderId="1" xfId="20" applyFont="1" applyBorder="1" applyAlignment="1">
      <alignment horizontal="left" vertical="top" wrapText="1"/>
    </xf>
    <xf numFmtId="0" fontId="3" fillId="0" borderId="5" xfId="20" applyFont="1" applyBorder="1" applyAlignment="1">
      <alignment horizontal="left" vertical="top" wrapText="1"/>
    </xf>
    <xf numFmtId="0" fontId="3" fillId="0" borderId="4" xfId="20" applyFont="1" applyBorder="1" applyAlignment="1">
      <alignment horizontal="left" wrapText="1"/>
    </xf>
    <xf numFmtId="3" fontId="3" fillId="0" borderId="8" xfId="20" applyNumberFormat="1" applyFont="1" applyBorder="1" applyAlignment="1">
      <alignment horizontal="right"/>
    </xf>
    <xf numFmtId="3" fontId="3" fillId="0" borderId="8" xfId="20" applyNumberFormat="1" applyFont="1" applyBorder="1" applyAlignment="1">
      <alignment horizontal="right" wrapText="1"/>
    </xf>
    <xf numFmtId="3" fontId="3" fillId="0" borderId="13" xfId="20" applyNumberFormat="1" applyFont="1" applyBorder="1" applyAlignment="1">
      <alignment horizontal="right" wrapText="1"/>
    </xf>
    <xf numFmtId="3" fontId="5" fillId="0" borderId="3" xfId="20" applyNumberFormat="1" applyFont="1" applyBorder="1" applyAlignment="1">
      <alignment horizontal="right"/>
    </xf>
    <xf numFmtId="3" fontId="5" fillId="0" borderId="0" xfId="20" applyNumberFormat="1" applyFont="1" applyAlignment="1">
      <alignment horizontal="right"/>
    </xf>
    <xf numFmtId="3" fontId="5" fillId="0" borderId="2" xfId="20" applyNumberFormat="1" applyFont="1" applyBorder="1" applyAlignment="1">
      <alignment horizontal="right"/>
    </xf>
    <xf numFmtId="3" fontId="5" fillId="0" borderId="0" xfId="20" applyNumberFormat="1" applyFont="1" applyAlignment="1">
      <alignment horizontal="right" wrapText="1"/>
    </xf>
    <xf numFmtId="3" fontId="5" fillId="0" borderId="17" xfId="20" applyNumberFormat="1" applyFont="1" applyBorder="1" applyAlignment="1">
      <alignment horizontal="right"/>
    </xf>
    <xf numFmtId="3" fontId="5" fillId="0" borderId="13" xfId="20" applyNumberFormat="1" applyFont="1" applyBorder="1" applyAlignment="1">
      <alignment horizontal="right"/>
    </xf>
    <xf numFmtId="0" fontId="5" fillId="0" borderId="1" xfId="20" applyFont="1" applyBorder="1" applyAlignment="1">
      <alignment horizontal="left" wrapText="1"/>
    </xf>
    <xf numFmtId="3" fontId="5" fillId="0" borderId="1" xfId="20" applyNumberFormat="1" applyFont="1" applyBorder="1" applyAlignment="1">
      <alignment horizontal="right"/>
    </xf>
    <xf numFmtId="3" fontId="5" fillId="0" borderId="6" xfId="20" applyNumberFormat="1" applyFont="1" applyBorder="1" applyAlignment="1">
      <alignment horizontal="right"/>
    </xf>
    <xf numFmtId="0" fontId="5" fillId="0" borderId="2" xfId="20" applyFont="1" applyBorder="1" applyAlignment="1">
      <alignment horizontal="left" wrapText="1"/>
    </xf>
    <xf numFmtId="3" fontId="5" fillId="0" borderId="7" xfId="20" applyNumberFormat="1" applyFont="1" applyBorder="1" applyAlignment="1">
      <alignment horizontal="right" wrapText="1"/>
    </xf>
    <xf numFmtId="0" fontId="19" fillId="0" borderId="0" xfId="0" applyFont="1" applyAlignment="1">
      <alignment horizontal="left" vertical="top" wrapText="1"/>
    </xf>
    <xf numFmtId="0" fontId="3" fillId="17" borderId="0" xfId="0" applyFont="1" applyFill="1" applyAlignment="1">
      <alignment wrapText="1"/>
    </xf>
    <xf numFmtId="0" fontId="3" fillId="0" borderId="4" xfId="0" applyFont="1" applyBorder="1" applyAlignment="1">
      <alignment horizontal="left" wrapText="1"/>
    </xf>
    <xf numFmtId="3" fontId="3" fillId="0" borderId="14" xfId="20" applyNumberFormat="1" applyFont="1" applyBorder="1" applyAlignment="1">
      <alignment horizontal="right" wrapText="1"/>
    </xf>
    <xf numFmtId="3" fontId="0" fillId="0" borderId="24" xfId="0" applyNumberFormat="1" applyBorder="1"/>
    <xf numFmtId="3" fontId="5" fillId="0" borderId="0" xfId="20" applyNumberFormat="1" applyFont="1" applyBorder="1" applyAlignment="1">
      <alignment horizontal="right"/>
    </xf>
    <xf numFmtId="3" fontId="5" fillId="17" borderId="0" xfId="20" applyNumberFormat="1" applyFont="1" applyFill="1" applyBorder="1" applyAlignment="1">
      <alignment horizontal="right"/>
    </xf>
    <xf numFmtId="44" fontId="5" fillId="17" borderId="0" xfId="27" applyFont="1" applyFill="1" applyBorder="1" applyAlignment="1">
      <alignment horizontal="right"/>
    </xf>
    <xf numFmtId="0" fontId="0" fillId="17" borderId="0" xfId="0" applyFill="1"/>
    <xf numFmtId="44" fontId="0" fillId="17" borderId="0" xfId="27" applyFont="1" applyFill="1" applyBorder="1"/>
    <xf numFmtId="0" fontId="0" fillId="17" borderId="0" xfId="0" applyFill="1" applyAlignment="1">
      <alignment horizontal="right"/>
    </xf>
    <xf numFmtId="44" fontId="0" fillId="17" borderId="0" xfId="27" applyFont="1" applyFill="1" applyBorder="1" applyAlignment="1">
      <alignment horizontal="right"/>
    </xf>
    <xf numFmtId="0" fontId="4" fillId="0" borderId="0" xfId="1" applyFill="1" applyBorder="1"/>
    <xf numFmtId="0" fontId="3" fillId="17" borderId="0" xfId="0" applyFont="1" applyFill="1" applyAlignment="1">
      <alignment horizontal="right" vertical="top" wrapText="1"/>
    </xf>
    <xf numFmtId="44" fontId="3" fillId="17" borderId="0" xfId="27" applyFont="1" applyFill="1" applyBorder="1" applyAlignment="1">
      <alignment horizontal="right" vertical="top" wrapText="1"/>
    </xf>
    <xf numFmtId="165" fontId="0" fillId="0" borderId="0" xfId="26" applyFont="1" applyBorder="1"/>
    <xf numFmtId="0" fontId="3" fillId="0" borderId="0" xfId="20" applyFont="1" applyBorder="1" applyAlignment="1">
      <alignment horizontal="left" vertical="top" wrapText="1"/>
    </xf>
    <xf numFmtId="0" fontId="3" fillId="0" borderId="0" xfId="0" applyFont="1" applyAlignment="1">
      <alignment horizontal="left" vertical="top" wrapText="1"/>
    </xf>
    <xf numFmtId="17" fontId="3" fillId="0" borderId="0" xfId="0" applyNumberFormat="1" applyFont="1" applyAlignment="1">
      <alignment horizontal="left" vertical="top" wrapText="1"/>
    </xf>
    <xf numFmtId="17" fontId="3" fillId="0" borderId="0" xfId="20" applyNumberFormat="1" applyFont="1" applyBorder="1" applyAlignment="1">
      <alignment horizontal="left" vertical="top" wrapText="1"/>
    </xf>
    <xf numFmtId="0" fontId="3" fillId="17" borderId="0" xfId="20" applyFont="1" applyFill="1" applyBorder="1" applyAlignment="1">
      <alignment horizontal="left" vertical="top" wrapText="1"/>
    </xf>
    <xf numFmtId="44" fontId="3" fillId="17" borderId="0" xfId="27" applyFont="1" applyFill="1" applyBorder="1" applyAlignment="1">
      <alignment horizontal="left" vertical="top" wrapText="1"/>
    </xf>
    <xf numFmtId="0" fontId="3" fillId="17" borderId="0" xfId="0" applyFont="1" applyFill="1" applyAlignment="1">
      <alignment horizontal="left" vertical="top" wrapText="1"/>
    </xf>
    <xf numFmtId="0" fontId="18" fillId="0" borderId="0" xfId="0" applyFont="1" applyAlignment="1">
      <alignment wrapText="1"/>
    </xf>
    <xf numFmtId="3" fontId="5" fillId="17" borderId="0" xfId="0" applyNumberFormat="1" applyFont="1" applyFill="1" applyAlignment="1">
      <alignment horizontal="right" wrapText="1"/>
    </xf>
    <xf numFmtId="44" fontId="0" fillId="17" borderId="0" xfId="27" applyFont="1" applyFill="1" applyBorder="1" applyAlignment="1">
      <alignment horizontal="right" wrapText="1"/>
    </xf>
    <xf numFmtId="3" fontId="0" fillId="17" borderId="0" xfId="0" applyNumberFormat="1" applyFill="1" applyAlignment="1">
      <alignment horizontal="right" wrapText="1"/>
    </xf>
    <xf numFmtId="167" fontId="0" fillId="17" borderId="0" xfId="0" applyNumberFormat="1" applyFill="1" applyAlignment="1">
      <alignment horizontal="right" wrapText="1"/>
    </xf>
    <xf numFmtId="0" fontId="0" fillId="0" borderId="0" xfId="0" applyAlignment="1">
      <alignment vertical="top" wrapText="1"/>
    </xf>
    <xf numFmtId="3" fontId="5" fillId="0" borderId="0" xfId="20" applyNumberFormat="1" applyFont="1" applyBorder="1" applyAlignment="1">
      <alignment horizontal="right" wrapText="1"/>
    </xf>
    <xf numFmtId="0" fontId="5" fillId="0" borderId="0" xfId="0" applyFont="1" applyAlignment="1">
      <alignment horizontal="right" wrapText="1"/>
    </xf>
    <xf numFmtId="0" fontId="0" fillId="0" borderId="0" xfId="0" applyAlignment="1">
      <alignment horizontal="right" wrapText="1"/>
    </xf>
    <xf numFmtId="0" fontId="5" fillId="0" borderId="0" xfId="0" applyFont="1" applyAlignment="1">
      <alignment wrapText="1"/>
    </xf>
    <xf numFmtId="0" fontId="3" fillId="0" borderId="0" xfId="20" applyFont="1" applyBorder="1" applyAlignment="1">
      <alignment horizontal="left" wrapText="1"/>
    </xf>
    <xf numFmtId="3" fontId="3" fillId="0" borderId="0" xfId="20" applyNumberFormat="1" applyFont="1" applyBorder="1" applyAlignment="1">
      <alignment wrapText="1"/>
    </xf>
    <xf numFmtId="3" fontId="3" fillId="0" borderId="0" xfId="20" applyNumberFormat="1" applyFont="1" applyBorder="1" applyAlignment="1">
      <alignment horizontal="right"/>
    </xf>
    <xf numFmtId="17" fontId="3" fillId="17" borderId="0" xfId="0" applyNumberFormat="1" applyFont="1" applyFill="1" applyAlignment="1">
      <alignment horizontal="left" vertical="top" wrapText="1"/>
    </xf>
    <xf numFmtId="0" fontId="21" fillId="0" borderId="0" xfId="0" applyFont="1" applyAlignment="1">
      <alignment horizontal="right" wrapText="1"/>
    </xf>
    <xf numFmtId="0" fontId="3" fillId="0" borderId="25" xfId="0" applyFont="1" applyBorder="1" applyAlignment="1">
      <alignment horizontal="left" vertical="top" wrapText="1"/>
    </xf>
    <xf numFmtId="0" fontId="3" fillId="17" borderId="25" xfId="0" applyFont="1" applyFill="1" applyBorder="1" applyAlignment="1">
      <alignment horizontal="left" vertical="top" wrapText="1"/>
    </xf>
    <xf numFmtId="0" fontId="5" fillId="0" borderId="25" xfId="0" applyFont="1" applyBorder="1" applyAlignment="1">
      <alignment horizontal="left" wrapText="1"/>
    </xf>
    <xf numFmtId="166" fontId="5" fillId="0" borderId="25" xfId="0" applyNumberFormat="1" applyFont="1" applyBorder="1" applyAlignment="1">
      <alignment horizontal="left" wrapText="1"/>
    </xf>
    <xf numFmtId="166" fontId="5" fillId="17" borderId="25" xfId="0" applyNumberFormat="1" applyFont="1" applyFill="1" applyBorder="1" applyAlignment="1">
      <alignment horizontal="left" wrapText="1"/>
    </xf>
    <xf numFmtId="166" fontId="0" fillId="17" borderId="25" xfId="0" applyNumberFormat="1" applyFill="1" applyBorder="1"/>
    <xf numFmtId="43" fontId="0" fillId="17" borderId="25" xfId="0" applyNumberFormat="1" applyFill="1" applyBorder="1"/>
    <xf numFmtId="166" fontId="3" fillId="0" borderId="25" xfId="0" applyNumberFormat="1" applyFont="1" applyBorder="1" applyAlignment="1">
      <alignment horizontal="left" wrapText="1"/>
    </xf>
    <xf numFmtId="166" fontId="3" fillId="17" borderId="25" xfId="0" applyNumberFormat="1" applyFont="1" applyFill="1" applyBorder="1" applyAlignment="1">
      <alignment horizontal="left" wrapText="1"/>
    </xf>
    <xf numFmtId="9" fontId="0" fillId="17" borderId="25" xfId="0" applyNumberFormat="1" applyFill="1" applyBorder="1"/>
    <xf numFmtId="0" fontId="0" fillId="17" borderId="25" xfId="0" applyFill="1" applyBorder="1"/>
    <xf numFmtId="0" fontId="5" fillId="0" borderId="25" xfId="0" applyFont="1" applyBorder="1"/>
    <xf numFmtId="166" fontId="5" fillId="0" borderId="25" xfId="0" applyNumberFormat="1" applyFont="1" applyBorder="1"/>
    <xf numFmtId="166" fontId="5" fillId="17" borderId="25" xfId="0" applyNumberFormat="1" applyFont="1" applyFill="1" applyBorder="1"/>
    <xf numFmtId="166" fontId="5" fillId="0" borderId="25" xfId="0" applyNumberFormat="1" applyFont="1" applyBorder="1" applyAlignment="1">
      <alignment horizontal="center"/>
    </xf>
    <xf numFmtId="43" fontId="5" fillId="17" borderId="25" xfId="0" applyNumberFormat="1" applyFont="1" applyFill="1" applyBorder="1"/>
    <xf numFmtId="0" fontId="0" fillId="0" borderId="25" xfId="0" applyBorder="1"/>
    <xf numFmtId="166" fontId="0" fillId="0" borderId="25" xfId="0" applyNumberFormat="1" applyBorder="1"/>
    <xf numFmtId="166" fontId="0" fillId="0" borderId="25" xfId="0" applyNumberFormat="1" applyBorder="1" applyAlignment="1">
      <alignment horizontal="center"/>
    </xf>
    <xf numFmtId="0" fontId="14" fillId="0" borderId="25" xfId="0" applyFont="1" applyBorder="1"/>
    <xf numFmtId="166" fontId="14" fillId="0" borderId="25" xfId="0" applyNumberFormat="1" applyFont="1" applyBorder="1"/>
    <xf numFmtId="166" fontId="14" fillId="0" borderId="25" xfId="0" applyNumberFormat="1" applyFont="1" applyBorder="1" applyAlignment="1">
      <alignment horizontal="center"/>
    </xf>
    <xf numFmtId="9" fontId="5" fillId="17" borderId="25" xfId="28" applyFont="1" applyFill="1" applyBorder="1"/>
    <xf numFmtId="10" fontId="5" fillId="17" borderId="25" xfId="28" applyNumberFormat="1" applyFont="1" applyFill="1" applyBorder="1"/>
    <xf numFmtId="0" fontId="2" fillId="17" borderId="0" xfId="0" applyFont="1" applyFill="1" applyAlignment="1">
      <alignment horizontal="left"/>
    </xf>
  </cellXfs>
  <cellStyles count="29">
    <cellStyle name="20% - Accent1 2" xfId="4" xr:uid="{53D2C348-31BF-47B2-9208-5A116055CBCF}"/>
    <cellStyle name="20% - Accent2 2" xfId="5" xr:uid="{BD99EEF3-538F-4A0D-AC68-BCD2090A0004}"/>
    <cellStyle name="20% - Accent3 2" xfId="6" xr:uid="{E912F72D-5D89-4651-BE7A-7ACAF8F2DCEB}"/>
    <cellStyle name="20% - Accent4 2" xfId="7" xr:uid="{173ADD5D-9A16-4772-9311-262864DD7742}"/>
    <cellStyle name="20% - Accent5 2" xfId="8" xr:uid="{DC1441D6-4D27-4BCD-B03E-BDC6308D8F83}"/>
    <cellStyle name="20% - Accent6 2" xfId="9" xr:uid="{F37D3E2F-ECE8-441A-9F3B-D796EEEC202E}"/>
    <cellStyle name="40% - Accent1 2" xfId="10" xr:uid="{BB84BBDD-723A-4E8B-9C0D-C824A6C6A427}"/>
    <cellStyle name="40% - Accent2 2" xfId="11" xr:uid="{7A81F809-900F-4070-817A-E7E9EC4A1898}"/>
    <cellStyle name="40% - Accent3 2" xfId="12" xr:uid="{1A4B4BEE-9E0A-416B-A92F-20E55EEC08D3}"/>
    <cellStyle name="40% - Accent4 2" xfId="13" xr:uid="{D74B9365-D801-418A-B9CF-1208BAD94C9B}"/>
    <cellStyle name="40% - Accent5 2" xfId="14" xr:uid="{8683A5E4-AF63-49AF-8B02-EF567DFD0B0C}"/>
    <cellStyle name="40% - Accent6 2" xfId="15" xr:uid="{689B1A6B-6626-4BCB-9C61-D97744101197}"/>
    <cellStyle name="cf1" xfId="16" xr:uid="{FDAF8C2A-6974-4EA4-BD2B-6CD4EBA841FF}"/>
    <cellStyle name="cf2" xfId="17" xr:uid="{08EFF1F1-A11E-431D-AF80-9B0E3DD48058}"/>
    <cellStyle name="cf3" xfId="18" xr:uid="{58B1401B-0C54-4CDB-B345-B1C421F9A074}"/>
    <cellStyle name="Comma" xfId="26" builtinId="3"/>
    <cellStyle name="Currency" xfId="27" builtinId="4"/>
    <cellStyle name="Good 2" xfId="3" xr:uid="{D0447E09-192D-4245-8C61-0C1BFFB19211}"/>
    <cellStyle name="Hyperlink" xfId="1" builtinId="8"/>
    <cellStyle name="Normal" xfId="0" builtinId="0"/>
    <cellStyle name="Normal 2" xfId="19" xr:uid="{5138B6D0-2D98-4DD2-9F8A-C151FBD1C743}"/>
    <cellStyle name="Normal 3" xfId="20" xr:uid="{E03A0143-9433-411F-8440-BE1651919D5B}"/>
    <cellStyle name="Normal 4" xfId="21" xr:uid="{D5549045-5107-4333-8D6C-FA3715848B95}"/>
    <cellStyle name="Normal 5" xfId="24" xr:uid="{AB7AD92D-2602-4B6A-93E1-6FA034FC4C08}"/>
    <cellStyle name="Normal 6" xfId="25" xr:uid="{D3E9F1AB-492D-44C7-9CB0-266CE7DE74F8}"/>
    <cellStyle name="Normal 7" xfId="2" xr:uid="{31D8E055-C2EA-44FE-8FDF-82F3E042814C}"/>
    <cellStyle name="Note 2" xfId="22" xr:uid="{0433424C-89FB-46D0-B6FD-229A4E2824DC}"/>
    <cellStyle name="Note 3" xfId="23" xr:uid="{723A8A6F-5BDD-4319-8907-73944689F1FB}"/>
    <cellStyle name="Per cent" xfId="28" builtinId="5"/>
  </cellStyles>
  <dxfs count="9">
    <dxf>
      <numFmt numFmtId="3" formatCode="#,##0"/>
      <border diagonalUp="0" diagonalDown="0">
        <left style="thin">
          <color rgb="FF000000"/>
        </left>
        <right style="thin">
          <color rgb="FF000000"/>
        </right>
        <top/>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1" indent="0" justifyLastLine="0" shrinkToFit="0" readingOrder="0"/>
    </dxf>
    <dxf>
      <numFmt numFmtId="3" formatCode="#,##0"/>
      <alignment horizontal="right" vertical="bottom" textRotation="0" wrapText="1" indent="0" justifyLastLine="0" shrinkToFit="0" readingOrder="0"/>
    </dxf>
    <dxf>
      <numFmt numFmtId="3" formatCode="#,##0"/>
      <alignment horizontal="right" vertical="bottom" textRotation="0" wrapText="0" indent="0" justifyLastLine="0" shrinkToFit="0" readingOrder="0"/>
    </dxf>
    <dxf>
      <border diagonalUp="0" diagonalDown="0" outline="0">
        <left style="thin">
          <color rgb="FF000000"/>
        </left>
        <right style="thin">
          <color rgb="FF000000"/>
        </right>
        <top/>
        <bottom/>
      </border>
    </dxf>
    <dxf>
      <alignment horizontal="center"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contents" displayName="contents" ref="A3:B11" totalsRowShown="0">
  <tableColumns count="2">
    <tableColumn id="1" xr3:uid="{00000000-0010-0000-0000-000001000000}" name="Worksheet name/number"/>
    <tableColumn id="2" xr3:uid="{00000000-0010-0000-0000-000002000000}" name="Worksheet description"/>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notes" displayName="notes" ref="A5:C15" totalsRowShown="0">
  <tableColumns count="3">
    <tableColumn id="1" xr3:uid="{00000000-0010-0000-0100-000001000000}" name="Note number" dataDxfId="8"/>
    <tableColumn id="2" xr3:uid="{00000000-0010-0000-0100-000002000000}" name="Note text" dataDxfId="7"/>
    <tableColumn id="3" xr3:uid="{00000000-0010-0000-0100-000003000000}" name="Related link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F71D459-E768-4D0B-BBD2-376B90CD6DB1}" name="table_110" displayName="table_110" ref="A6:I34" totalsRowShown="0">
  <sortState xmlns:xlrd2="http://schemas.microsoft.com/office/spreadsheetml/2017/richdata2" ref="A7:I33">
    <sortCondition ref="A7:A33"/>
  </sortState>
  <tableColumns count="9">
    <tableColumn id="1" xr3:uid="{8D250933-D694-47F8-AC34-FD081C408B28}" name="Supplier name"/>
    <tableColumn id="4" xr3:uid="{DDB34D23-A8E4-4D55-869A-753466766E79}" name="October 2022 allocation to supplier (£)"/>
    <tableColumn id="2" xr3:uid="{F1A01F4A-181C-40C1-AB76-CAE96717AA67}" name="November 2022 allocation to supplier (£)" dataDxfId="6"/>
    <tableColumn id="3" xr3:uid="{2100DBEA-1CDD-4BD5-88DD-D6A2AF32C435}" name="December 2022 allocation to supplier (£)" dataDxfId="5"/>
    <tableColumn id="5" xr3:uid="{1CB25B46-138F-4C77-B726-165FC74D9781}" name="January 2023 allocation to supplier (£)" dataDxfId="4"/>
    <tableColumn id="6" xr3:uid="{DE02A652-F05C-4814-8CEC-5DEDB71B9F2E}" name="February 2023 allocation to supplier (£)" dataDxfId="3"/>
    <tableColumn id="7" xr3:uid="{B5E96C46-29F0-4980-8FA1-90B5BF8C8C47}" name="March 2023 allocation to supplier (£)" dataDxfId="2">
      <calculatedColumnFormula>ROUND(#REF!,-1)</calculatedColumnFormula>
    </tableColumn>
    <tableColumn id="8" xr3:uid="{67AE198A-E770-45E4-A8AE-4A29AAE215EF}" name="March 2023 top-up allocation to supplier (£)" dataDxfId="1"/>
    <tableColumn id="11" xr3:uid="{82268E8D-C061-42D4-A0F6-285FE7186961}" name="Total allocation to supplier (£)" dataDxfId="0"/>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energy-bills-support-scheme-guidance-for-electricity-suppliers" TargetMode="External"/><Relationship Id="rId2" Type="http://schemas.openxmlformats.org/officeDocument/2006/relationships/hyperlink" Target="mailto:supplier.ebss@beis.gov.uk" TargetMode="External"/><Relationship Id="rId1" Type="http://schemas.openxmlformats.org/officeDocument/2006/relationships/hyperlink" Target="http://www.nationalarchives.gov.uk/doc/open-government-licence" TargetMode="External"/><Relationship Id="rId4" Type="http://schemas.openxmlformats.org/officeDocument/2006/relationships/hyperlink" Target="https://www.gov.uk/government/publications/energy-bills-support-scheme-payments-made-by-electricity-suppliers-to-customer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table" Target="../tables/table2.xml"/><Relationship Id="rId3" Type="http://schemas.openxmlformats.org/officeDocument/2006/relationships/hyperlink" Target="https://www.gov.uk/government/publications/bulb-energy-notification-of-energy-transfer-scheme" TargetMode="External"/><Relationship Id="rId7" Type="http://schemas.openxmlformats.org/officeDocument/2006/relationships/printerSettings" Target="../printerSettings/printerSettings2.bin"/><Relationship Id="rId2" Type="http://schemas.openxmlformats.org/officeDocument/2006/relationships/hyperlink" Target="https://www.gov.uk/government/publications/energy-bills-support-scheme-guidance-for-electricity-suppliers" TargetMode="External"/><Relationship Id="rId1" Type="http://schemas.openxmlformats.org/officeDocument/2006/relationships/hyperlink" Target="https://www.gov.uk/government/publications/energy-bills-support-scheme-guidance-for-electricity-suppliers" TargetMode="External"/><Relationship Id="rId6" Type="http://schemas.openxmlformats.org/officeDocument/2006/relationships/hyperlink" Target="https://eur02.safelinks.protection.outlook.com/?url=https%3A%2F%2Ffind-and-update.company-information.service.gov.uk%2Fcompany%2F08469701&amp;data=05%7C01%7CKelsey.Smith%40beis.gov.uk%7C424f307cb8234330059008db23c88206%7Ccbac700502c143ebb497e6492d1b2dd8%7C0%7C0%7C638143116295003803%7CUnknown%7CTWFpbGZsb3d8eyJWIjoiMC4wLjAwMDAiLCJQIjoiV2luMzIiLCJBTiI6Ik1haWwiLCJXVCI6Mn0%3D%7C3000%7C%7C%7C&amp;sdata=OWTaDIEg632UZN5UtG6y4uboCcd4g4YaZ2pBU0DKR0w%3D&amp;reserved=0" TargetMode="External"/><Relationship Id="rId5" Type="http://schemas.openxmlformats.org/officeDocument/2006/relationships/hyperlink" Target="https://www.gov.uk/government/publications/energy-bills-support-scheme-guidance-for-electricity-suppliers" TargetMode="External"/><Relationship Id="rId4" Type="http://schemas.openxmlformats.org/officeDocument/2006/relationships/hyperlink" Target="https://find-and-update.company-information.service.gov.uk/company/09735768"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3"/>
  <sheetViews>
    <sheetView showGridLines="0" workbookViewId="0">
      <selection activeCell="A4" sqref="A4"/>
    </sheetView>
  </sheetViews>
  <sheetFormatPr baseColWidth="10" defaultColWidth="11.5703125" defaultRowHeight="16"/>
  <cols>
    <col min="1" max="1" width="178" customWidth="1"/>
    <col min="3" max="3" width="29.28515625" customWidth="1"/>
  </cols>
  <sheetData>
    <row r="1" spans="1:3" ht="18">
      <c r="A1" s="1" t="s">
        <v>0</v>
      </c>
    </row>
    <row r="2" spans="1:3" ht="52" customHeight="1">
      <c r="A2" s="180" t="s">
        <v>2073</v>
      </c>
    </row>
    <row r="3" spans="1:3" ht="50.25" customHeight="1">
      <c r="A3" s="3" t="s">
        <v>1</v>
      </c>
    </row>
    <row r="4" spans="1:3" ht="103.5" customHeight="1">
      <c r="A4" s="18" t="s">
        <v>2</v>
      </c>
    </row>
    <row r="5" spans="1:3" s="93" customFormat="1" ht="50.25" customHeight="1">
      <c r="A5" s="92" t="s">
        <v>3</v>
      </c>
    </row>
    <row r="6" spans="1:3" s="93" customFormat="1" ht="53.5" customHeight="1">
      <c r="A6" s="94" t="s">
        <v>4</v>
      </c>
    </row>
    <row r="7" spans="1:3" s="93" customFormat="1" ht="102.75" customHeight="1">
      <c r="A7" s="94" t="s">
        <v>5</v>
      </c>
    </row>
    <row r="8" spans="1:3" ht="50.25" customHeight="1">
      <c r="A8" s="3" t="s">
        <v>6</v>
      </c>
    </row>
    <row r="9" spans="1:3" ht="38.25" customHeight="1">
      <c r="A9" s="2" t="s">
        <v>7</v>
      </c>
    </row>
    <row r="10" spans="1:3" ht="82.5" customHeight="1">
      <c r="A10" s="18" t="s">
        <v>8</v>
      </c>
    </row>
    <row r="11" spans="1:3" ht="104.25" customHeight="1">
      <c r="A11" s="18" t="s">
        <v>9</v>
      </c>
    </row>
    <row r="12" spans="1:3" ht="99" customHeight="1">
      <c r="A12" s="18" t="s">
        <v>10</v>
      </c>
    </row>
    <row r="13" spans="1:3" ht="129.75" customHeight="1">
      <c r="A13" s="118" t="s">
        <v>2042</v>
      </c>
      <c r="C13" s="95"/>
    </row>
    <row r="14" spans="1:3" ht="50.25" customHeight="1">
      <c r="A14" s="3" t="s">
        <v>11</v>
      </c>
    </row>
    <row r="15" spans="1:3" ht="17">
      <c r="A15" s="33" t="s">
        <v>12</v>
      </c>
    </row>
    <row r="16" spans="1:3" ht="17">
      <c r="A16" s="25" t="s">
        <v>13</v>
      </c>
    </row>
    <row r="17" spans="1:1" ht="50.25" customHeight="1">
      <c r="A17" s="3" t="s">
        <v>14</v>
      </c>
    </row>
    <row r="18" spans="1:1" ht="17">
      <c r="A18" s="2" t="s">
        <v>15</v>
      </c>
    </row>
    <row r="19" spans="1:1" ht="17">
      <c r="A19" s="4" t="s">
        <v>16</v>
      </c>
    </row>
    <row r="20" spans="1:1" ht="17">
      <c r="A20" s="18" t="s">
        <v>17</v>
      </c>
    </row>
    <row r="21" spans="1:1" ht="17">
      <c r="A21" s="18" t="s">
        <v>18</v>
      </c>
    </row>
    <row r="22" spans="1:1" ht="17">
      <c r="A22" s="25" t="s">
        <v>19</v>
      </c>
    </row>
    <row r="23" spans="1:1">
      <c r="A23" s="2"/>
    </row>
  </sheetData>
  <hyperlinks>
    <hyperlink ref="A19" r:id="rId1" xr:uid="{00FAA1E3-31AB-4D95-AA15-C926B219B895}"/>
    <hyperlink ref="A22" r:id="rId2" xr:uid="{5EE06F98-B7FF-446E-BF73-37EC1569678A}"/>
    <hyperlink ref="A16" r:id="rId3" display="The EBSS scheme guidance has been published here." xr:uid="{A840F5BC-D3FE-4405-9887-5EEB58D3AD9B}"/>
    <hyperlink ref="A15" r:id="rId4" display="The EBSS published data can be found here." xr:uid="{0041DFAB-17EF-48B3-A8E3-160D533D4F9E}"/>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1"/>
  <sheetViews>
    <sheetView showGridLines="0" workbookViewId="0">
      <selection activeCell="B7" sqref="B7"/>
    </sheetView>
  </sheetViews>
  <sheetFormatPr baseColWidth="10" defaultColWidth="11.5703125" defaultRowHeight="16"/>
  <cols>
    <col min="1" max="1" width="22.85546875" customWidth="1"/>
    <col min="2" max="2" width="65.85546875" customWidth="1"/>
  </cols>
  <sheetData>
    <row r="1" spans="1:2" ht="18">
      <c r="A1" s="1" t="s">
        <v>20</v>
      </c>
    </row>
    <row r="2" spans="1:2">
      <c r="A2" s="9" t="s">
        <v>21</v>
      </c>
    </row>
    <row r="3" spans="1:2" ht="17">
      <c r="A3" s="11" t="s">
        <v>22</v>
      </c>
      <c r="B3" s="11" t="s">
        <v>23</v>
      </c>
    </row>
    <row r="4" spans="1:2" ht="50.25" customHeight="1">
      <c r="A4" s="5" t="str">
        <f>HYPERLINK("#'Cover sheet'!A1", "Cover sheet")</f>
        <v>Cover sheet</v>
      </c>
      <c r="B4" s="6" t="s">
        <v>24</v>
      </c>
    </row>
    <row r="5" spans="1:2" ht="50.25" customHeight="1">
      <c r="A5" s="7" t="str">
        <f>HYPERLINK("#'Notes'!A1", "Notes")</f>
        <v>Notes</v>
      </c>
      <c r="B5" s="8" t="s">
        <v>25</v>
      </c>
    </row>
    <row r="6" spans="1:2" ht="50.25" customHeight="1">
      <c r="A6" s="7" t="str">
        <f>HYPERLINK("#'1'!A1", "1")</f>
        <v>1</v>
      </c>
      <c r="B6" s="17" t="s">
        <v>26</v>
      </c>
    </row>
    <row r="7" spans="1:2" ht="50.25" customHeight="1">
      <c r="A7" s="7" t="str">
        <f>HYPERLINK("#'2'!A1", "2")</f>
        <v>2</v>
      </c>
      <c r="B7" s="17" t="s">
        <v>27</v>
      </c>
    </row>
    <row r="8" spans="1:2" ht="50.25" customHeight="1">
      <c r="A8" s="46" t="str">
        <f>HYPERLINK("#'3'!A1", "3")</f>
        <v>3</v>
      </c>
      <c r="B8" s="47" t="s">
        <v>28</v>
      </c>
    </row>
    <row r="9" spans="1:2" ht="50.25" customHeight="1">
      <c r="A9" s="46" t="str">
        <f>HYPERLINK("#'4'!A1", "4")</f>
        <v>4</v>
      </c>
      <c r="B9" s="47" t="s">
        <v>29</v>
      </c>
    </row>
    <row r="10" spans="1:2" ht="50.25" customHeight="1">
      <c r="A10" s="48" t="str">
        <f>HYPERLINK("#'5'!A1", "5")</f>
        <v>5</v>
      </c>
      <c r="B10" s="47" t="s">
        <v>30</v>
      </c>
    </row>
    <row r="11" spans="1:2" ht="50.25" customHeight="1">
      <c r="A11" s="49" t="str">
        <f>HYPERLINK("#'6'!A1", "6")</f>
        <v>6</v>
      </c>
      <c r="B11" s="50" t="s">
        <v>31</v>
      </c>
    </row>
  </sheetData>
  <pageMargins left="0.7" right="0.7" top="0.75" bottom="0.75" header="0.3" footer="0.3"/>
  <pageSetup paperSize="9" orientation="portrait" horizontalDpi="300" vertic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6"/>
  <sheetViews>
    <sheetView showGridLines="0" topLeftCell="A14" zoomScale="90" zoomScaleNormal="90" workbookViewId="0">
      <selection activeCell="A6" sqref="A6"/>
    </sheetView>
  </sheetViews>
  <sheetFormatPr baseColWidth="10" defaultColWidth="11.5703125" defaultRowHeight="16"/>
  <cols>
    <col min="1" max="1" width="22.85546875" customWidth="1"/>
    <col min="2" max="2" width="61.85546875" customWidth="1"/>
    <col min="3" max="3" width="34.7109375" customWidth="1"/>
  </cols>
  <sheetData>
    <row r="1" spans="1:3" ht="18">
      <c r="A1" s="1" t="s">
        <v>32</v>
      </c>
    </row>
    <row r="2" spans="1:3">
      <c r="A2" s="9" t="s">
        <v>21</v>
      </c>
    </row>
    <row r="3" spans="1:3">
      <c r="A3" t="s">
        <v>33</v>
      </c>
    </row>
    <row r="4" spans="1:3">
      <c r="A4" t="s">
        <v>34</v>
      </c>
    </row>
    <row r="5" spans="1:3" ht="17">
      <c r="A5" s="12" t="s">
        <v>35</v>
      </c>
      <c r="B5" s="22" t="s">
        <v>36</v>
      </c>
      <c r="C5" s="36" t="s">
        <v>37</v>
      </c>
    </row>
    <row r="6" spans="1:3" ht="130.5" customHeight="1">
      <c r="A6" s="55">
        <v>1</v>
      </c>
      <c r="B6" s="21" t="s">
        <v>9</v>
      </c>
      <c r="C6" s="17"/>
    </row>
    <row r="7" spans="1:3" ht="111.75" customHeight="1">
      <c r="A7" s="57">
        <v>2</v>
      </c>
      <c r="B7" s="59" t="s">
        <v>8</v>
      </c>
      <c r="C7" s="17"/>
    </row>
    <row r="8" spans="1:3" ht="241.5" customHeight="1">
      <c r="A8" s="13">
        <v>3</v>
      </c>
      <c r="B8" s="59" t="s">
        <v>38</v>
      </c>
      <c r="C8" s="31" t="s">
        <v>39</v>
      </c>
    </row>
    <row r="9" spans="1:3" ht="115.5" customHeight="1">
      <c r="A9" s="13">
        <v>4</v>
      </c>
      <c r="B9" s="21" t="s">
        <v>40</v>
      </c>
      <c r="C9" s="56" t="s">
        <v>41</v>
      </c>
    </row>
    <row r="10" spans="1:3" ht="52.5" customHeight="1">
      <c r="A10" s="13">
        <v>5</v>
      </c>
      <c r="B10" s="21" t="s">
        <v>42</v>
      </c>
      <c r="C10" s="56" t="s">
        <v>43</v>
      </c>
    </row>
    <row r="11" spans="1:3" ht="52.5" customHeight="1">
      <c r="A11" s="13">
        <v>6</v>
      </c>
      <c r="B11" s="21" t="s">
        <v>44</v>
      </c>
      <c r="C11" s="85" t="s">
        <v>43</v>
      </c>
    </row>
    <row r="12" spans="1:3" ht="42" customHeight="1">
      <c r="A12" s="13">
        <v>7</v>
      </c>
      <c r="B12" s="35" t="s">
        <v>45</v>
      </c>
      <c r="C12" s="8"/>
    </row>
    <row r="13" spans="1:3" ht="274.5" customHeight="1">
      <c r="A13" s="13">
        <v>8</v>
      </c>
      <c r="B13" s="59" t="s">
        <v>46</v>
      </c>
      <c r="C13" s="31" t="s">
        <v>39</v>
      </c>
    </row>
    <row r="14" spans="1:3" ht="161.25" customHeight="1">
      <c r="A14" s="13">
        <v>9</v>
      </c>
      <c r="B14" s="21" t="s">
        <v>47</v>
      </c>
      <c r="C14" s="31" t="s">
        <v>39</v>
      </c>
    </row>
    <row r="15" spans="1:3" ht="165" customHeight="1">
      <c r="A15" s="44">
        <v>10</v>
      </c>
      <c r="B15" s="59" t="s">
        <v>48</v>
      </c>
      <c r="C15" s="45"/>
    </row>
    <row r="16" spans="1:3" ht="67.5" customHeight="1">
      <c r="A16" s="10"/>
      <c r="B16" s="10"/>
      <c r="C16" s="10"/>
    </row>
  </sheetData>
  <hyperlinks>
    <hyperlink ref="C14" r:id="rId1" display="EBSS Scheme Guidance" xr:uid="{AB7CB11D-D7A0-413A-A9F1-B9349615DDCF}"/>
    <hyperlink ref="C8" r:id="rId2" display="EBSS Scheme Guidance" xr:uid="{D36BDFD8-AF40-4DAF-B0D2-BB4D216F6671}"/>
    <hyperlink ref="C9" r:id="rId3" xr:uid="{434D2303-4557-423F-9483-6FB5CF2BE6BA}"/>
    <hyperlink ref="C10" r:id="rId4" xr:uid="{6BD214D7-63B6-4C4A-9686-D204AE4A285D}"/>
    <hyperlink ref="C13" r:id="rId5" display="EBSS Scheme Guidance" xr:uid="{05745B2D-7EB1-4DA6-A5FD-D0DACEBB322D}"/>
    <hyperlink ref="C11" r:id="rId6" display="https://eur02.safelinks.protection.outlook.com/?url=https%3A%2F%2Ffind-and-update.company-information.service.gov.uk%2Fcompany%2F08469701&amp;data=05%7C01%7CKelsey.Smith%40beis.gov.uk%7C424f307cb8234330059008db23c88206%7Ccbac700502c143ebb497e6492d1b2dd8%7C0%7C0%7C638143116295003803%7CUnknown%7CTWFpbGZsb3d8eyJWIjoiMC4wLjAwMDAiLCJQIjoiV2luMzIiLCJBTiI6Ik1haWwiLCJXVCI6Mn0%3D%7C3000%7C%7C%7C&amp;sdata=OWTaDIEg632UZN5UtG6y4uboCcd4g4YaZ2pBU0DKR0w%3D&amp;reserved=0" xr:uid="{CD632C9C-9418-4152-9870-D98FA3BBFE53}"/>
  </hyperlinks>
  <pageMargins left="0.7" right="0.7" top="0.75" bottom="0.75" header="0.3" footer="0.3"/>
  <pageSetup paperSize="9" orientation="portrait" horizontalDpi="300" verticalDpi="300" r:id="rId7"/>
  <tableParts count="1">
    <tablePart r:id="rId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9A307-3479-4913-97C7-B9562B3ECD0E}">
  <dimension ref="A1:Z35"/>
  <sheetViews>
    <sheetView showGridLines="0" topLeftCell="B28" zoomScale="90" zoomScaleNormal="90" workbookViewId="0">
      <selection activeCell="I34" sqref="I34"/>
    </sheetView>
  </sheetViews>
  <sheetFormatPr baseColWidth="10" defaultColWidth="18.85546875" defaultRowHeight="15" customHeight="1"/>
  <cols>
    <col min="1" max="1" width="19.140625" customWidth="1"/>
    <col min="2" max="4" width="18.85546875" customWidth="1"/>
  </cols>
  <sheetData>
    <row r="1" spans="1:12" ht="18">
      <c r="A1" s="1" t="s">
        <v>49</v>
      </c>
    </row>
    <row r="2" spans="1:12" ht="18">
      <c r="A2" s="1" t="s">
        <v>50</v>
      </c>
    </row>
    <row r="3" spans="1:12" ht="16">
      <c r="A3" s="20" t="s">
        <v>21</v>
      </c>
    </row>
    <row r="4" spans="1:12" ht="16">
      <c r="A4" s="32" t="s">
        <v>51</v>
      </c>
    </row>
    <row r="5" spans="1:12" ht="16">
      <c r="A5" s="20" t="s">
        <v>52</v>
      </c>
      <c r="B5" s="82"/>
      <c r="C5" s="82"/>
      <c r="D5" s="82"/>
      <c r="E5" s="82"/>
      <c r="F5" s="82"/>
      <c r="G5" s="82"/>
      <c r="H5" s="88"/>
      <c r="I5" s="82"/>
    </row>
    <row r="6" spans="1:12" ht="51" customHeight="1">
      <c r="A6" s="11" t="s">
        <v>53</v>
      </c>
      <c r="B6" s="34" t="s">
        <v>54</v>
      </c>
      <c r="C6" s="38" t="s">
        <v>55</v>
      </c>
      <c r="D6" s="38" t="s">
        <v>56</v>
      </c>
      <c r="E6" s="58" t="s">
        <v>57</v>
      </c>
      <c r="F6" s="58" t="s">
        <v>58</v>
      </c>
      <c r="G6" s="58" t="s">
        <v>59</v>
      </c>
      <c r="H6" s="87" t="s">
        <v>60</v>
      </c>
      <c r="I6" s="91" t="s">
        <v>61</v>
      </c>
    </row>
    <row r="7" spans="1:12" ht="62.25" customHeight="1">
      <c r="A7" s="23" t="s">
        <v>62</v>
      </c>
      <c r="B7" s="27">
        <v>97881100</v>
      </c>
      <c r="C7" s="19">
        <v>96201530</v>
      </c>
      <c r="D7" s="19">
        <v>97497330</v>
      </c>
      <c r="E7" s="19">
        <v>97287550</v>
      </c>
      <c r="F7" s="19">
        <v>97045880</v>
      </c>
      <c r="G7" s="15">
        <v>96805020</v>
      </c>
      <c r="H7" s="15">
        <v>0</v>
      </c>
      <c r="I7" s="89">
        <v>582718410</v>
      </c>
      <c r="J7" s="83"/>
      <c r="K7" s="83"/>
      <c r="L7" s="83"/>
    </row>
    <row r="8" spans="1:12" ht="62.25" customHeight="1">
      <c r="A8" s="16" t="s">
        <v>63</v>
      </c>
      <c r="B8" s="28">
        <v>396406490</v>
      </c>
      <c r="C8" s="15">
        <v>386192860</v>
      </c>
      <c r="D8" s="15">
        <v>391799380</v>
      </c>
      <c r="E8" s="15">
        <v>390669230</v>
      </c>
      <c r="F8" s="15">
        <v>392763380</v>
      </c>
      <c r="G8" s="15">
        <v>393753100</v>
      </c>
      <c r="H8" s="15">
        <v>0</v>
      </c>
      <c r="I8" s="29">
        <v>2351584450</v>
      </c>
      <c r="J8" s="83"/>
      <c r="K8" s="83"/>
      <c r="L8" s="83"/>
    </row>
    <row r="9" spans="1:12" ht="62.25" customHeight="1">
      <c r="A9" s="16" t="s">
        <v>64</v>
      </c>
      <c r="B9" s="28">
        <v>210480</v>
      </c>
      <c r="C9" s="15">
        <v>206510</v>
      </c>
      <c r="D9" s="15">
        <v>212390</v>
      </c>
      <c r="E9" s="15">
        <v>555430</v>
      </c>
      <c r="F9" s="15">
        <v>511610</v>
      </c>
      <c r="G9" s="15">
        <v>576800</v>
      </c>
      <c r="H9" s="15">
        <v>191890</v>
      </c>
      <c r="I9" s="29">
        <v>2465130</v>
      </c>
      <c r="J9" s="83"/>
      <c r="K9" s="83"/>
      <c r="L9" s="83"/>
    </row>
    <row r="10" spans="1:12" ht="62.25" customHeight="1">
      <c r="A10" s="16" t="s">
        <v>65</v>
      </c>
      <c r="B10" s="30" t="s">
        <v>66</v>
      </c>
      <c r="C10" s="26" t="s">
        <v>66</v>
      </c>
      <c r="D10" s="26" t="s">
        <v>66</v>
      </c>
      <c r="E10" s="26" t="s">
        <v>66</v>
      </c>
      <c r="F10" s="26" t="s">
        <v>66</v>
      </c>
      <c r="G10" s="26" t="s">
        <v>66</v>
      </c>
      <c r="H10" s="15">
        <v>0</v>
      </c>
      <c r="I10" s="90" t="s">
        <v>66</v>
      </c>
      <c r="J10" s="83"/>
      <c r="K10" s="83"/>
      <c r="L10" s="83"/>
    </row>
    <row r="11" spans="1:12" ht="62.25" customHeight="1">
      <c r="A11" s="16" t="s">
        <v>67</v>
      </c>
      <c r="B11" s="28">
        <v>10849300</v>
      </c>
      <c r="C11" s="15">
        <v>10682030</v>
      </c>
      <c r="D11" s="15">
        <v>10832020</v>
      </c>
      <c r="E11" s="15">
        <v>10798190</v>
      </c>
      <c r="F11" s="15">
        <v>10751090</v>
      </c>
      <c r="G11" s="15">
        <v>10772260</v>
      </c>
      <c r="H11" s="15">
        <v>0</v>
      </c>
      <c r="I11" s="29">
        <v>64684890</v>
      </c>
      <c r="J11" s="83"/>
      <c r="K11" s="83"/>
      <c r="L11" s="83"/>
    </row>
    <row r="12" spans="1:12" ht="62.25" customHeight="1">
      <c r="A12" s="16" t="s">
        <v>68</v>
      </c>
      <c r="B12" s="28">
        <v>331940940</v>
      </c>
      <c r="C12" s="15">
        <v>327070190</v>
      </c>
      <c r="D12" s="15">
        <v>331760480</v>
      </c>
      <c r="E12" s="15">
        <v>331619180</v>
      </c>
      <c r="F12" s="15">
        <v>331487060</v>
      </c>
      <c r="G12" s="15">
        <v>330807340</v>
      </c>
      <c r="H12" s="15">
        <v>0</v>
      </c>
      <c r="I12" s="29">
        <v>1984685200</v>
      </c>
      <c r="J12" s="83"/>
      <c r="K12" s="83"/>
      <c r="L12" s="83"/>
    </row>
    <row r="13" spans="1:12" ht="62.25" customHeight="1">
      <c r="A13" s="16" t="s">
        <v>69</v>
      </c>
      <c r="B13" s="28">
        <v>6126970</v>
      </c>
      <c r="C13" s="15">
        <v>6041510</v>
      </c>
      <c r="D13" s="15">
        <v>6173250</v>
      </c>
      <c r="E13" s="15">
        <v>6197370</v>
      </c>
      <c r="F13" s="15">
        <v>6205810</v>
      </c>
      <c r="G13" s="15">
        <v>6205210</v>
      </c>
      <c r="H13" s="15">
        <v>0</v>
      </c>
      <c r="I13" s="29">
        <v>36950110</v>
      </c>
      <c r="J13" s="83"/>
      <c r="K13" s="83"/>
      <c r="L13" s="83"/>
    </row>
    <row r="14" spans="1:12" ht="62.25" customHeight="1">
      <c r="A14" s="16" t="s">
        <v>70</v>
      </c>
      <c r="B14" s="28">
        <v>219082690</v>
      </c>
      <c r="C14" s="15">
        <v>216821350</v>
      </c>
      <c r="D14" s="15">
        <v>219910880</v>
      </c>
      <c r="E14" s="15">
        <v>220412310</v>
      </c>
      <c r="F14" s="15">
        <v>220234230</v>
      </c>
      <c r="G14" s="15">
        <v>220005960</v>
      </c>
      <c r="H14" s="15">
        <v>0</v>
      </c>
      <c r="I14" s="29">
        <v>1316467420</v>
      </c>
      <c r="J14" s="83"/>
      <c r="K14" s="83"/>
      <c r="L14" s="83"/>
    </row>
    <row r="15" spans="1:12" ht="62.25" customHeight="1">
      <c r="A15" s="16" t="s">
        <v>71</v>
      </c>
      <c r="B15" s="28">
        <v>47594500</v>
      </c>
      <c r="C15" s="15">
        <v>48272650</v>
      </c>
      <c r="D15" s="15">
        <v>48614060</v>
      </c>
      <c r="E15" s="15">
        <v>49623750</v>
      </c>
      <c r="F15" s="15">
        <v>51806780</v>
      </c>
      <c r="G15" s="15">
        <v>51278120</v>
      </c>
      <c r="H15" s="15">
        <v>554160</v>
      </c>
      <c r="I15" s="29">
        <v>297744000</v>
      </c>
      <c r="J15" s="83"/>
      <c r="K15" s="83"/>
      <c r="L15" s="83"/>
    </row>
    <row r="16" spans="1:12" ht="62.25" customHeight="1">
      <c r="A16" s="16" t="s">
        <v>72</v>
      </c>
      <c r="B16" s="28">
        <v>7389670</v>
      </c>
      <c r="C16" s="15">
        <v>7236900</v>
      </c>
      <c r="D16" s="15">
        <v>7317270</v>
      </c>
      <c r="E16" s="15">
        <v>7298650</v>
      </c>
      <c r="F16" s="15">
        <v>7254560</v>
      </c>
      <c r="G16" s="15">
        <v>7223270</v>
      </c>
      <c r="H16" s="15">
        <v>0</v>
      </c>
      <c r="I16" s="29">
        <v>43720310</v>
      </c>
      <c r="J16" s="83"/>
      <c r="K16" s="83"/>
      <c r="L16" s="83"/>
    </row>
    <row r="17" spans="1:12" ht="62.25" customHeight="1">
      <c r="A17" s="24" t="s">
        <v>73</v>
      </c>
      <c r="B17" s="30" t="s">
        <v>66</v>
      </c>
      <c r="C17" s="26" t="s">
        <v>66</v>
      </c>
      <c r="D17" s="26" t="s">
        <v>66</v>
      </c>
      <c r="E17" s="26" t="s">
        <v>66</v>
      </c>
      <c r="F17" s="26" t="s">
        <v>66</v>
      </c>
      <c r="G17" s="26" t="s">
        <v>66</v>
      </c>
      <c r="H17" s="15">
        <v>0</v>
      </c>
      <c r="I17" s="90" t="s">
        <v>66</v>
      </c>
      <c r="J17" s="83"/>
      <c r="K17" s="83"/>
      <c r="L17" s="83"/>
    </row>
    <row r="18" spans="1:12" ht="62.25" customHeight="1">
      <c r="A18" s="16" t="s">
        <v>74</v>
      </c>
      <c r="B18" s="28">
        <v>3293430</v>
      </c>
      <c r="C18" s="15">
        <v>3427710</v>
      </c>
      <c r="D18" s="15">
        <v>3600060</v>
      </c>
      <c r="E18" s="15">
        <v>3444600</v>
      </c>
      <c r="F18" s="15">
        <v>3433680</v>
      </c>
      <c r="G18" s="15">
        <v>3420480</v>
      </c>
      <c r="H18" s="15">
        <v>0</v>
      </c>
      <c r="I18" s="29">
        <v>20619970</v>
      </c>
      <c r="J18" s="83"/>
      <c r="K18" s="83"/>
      <c r="L18" s="83"/>
    </row>
    <row r="19" spans="1:12" ht="62.25" customHeight="1">
      <c r="A19" s="16" t="s">
        <v>75</v>
      </c>
      <c r="B19" s="28">
        <v>1177350</v>
      </c>
      <c r="C19" s="15">
        <v>1162330</v>
      </c>
      <c r="D19" s="15">
        <v>1182950</v>
      </c>
      <c r="E19" s="15">
        <v>1192000</v>
      </c>
      <c r="F19" s="15">
        <v>1195950</v>
      </c>
      <c r="G19" s="15">
        <v>1197220</v>
      </c>
      <c r="H19" s="15">
        <v>0</v>
      </c>
      <c r="I19" s="29">
        <v>7107800</v>
      </c>
      <c r="J19" s="83"/>
      <c r="K19" s="83"/>
      <c r="L19" s="83"/>
    </row>
    <row r="20" spans="1:12" ht="62.25" customHeight="1">
      <c r="A20" s="16" t="s">
        <v>76</v>
      </c>
      <c r="B20" s="30" t="s">
        <v>77</v>
      </c>
      <c r="C20" s="26" t="s">
        <v>77</v>
      </c>
      <c r="D20" s="26" t="s">
        <v>66</v>
      </c>
      <c r="E20" s="26" t="s">
        <v>66</v>
      </c>
      <c r="F20" s="26" t="s">
        <v>66</v>
      </c>
      <c r="G20" s="26" t="s">
        <v>66</v>
      </c>
      <c r="H20" s="15">
        <v>0</v>
      </c>
      <c r="I20" s="90" t="s">
        <v>66</v>
      </c>
      <c r="J20" s="83"/>
      <c r="K20" s="83"/>
      <c r="L20" s="83"/>
    </row>
    <row r="21" spans="1:12" ht="62.25" customHeight="1">
      <c r="A21" s="16" t="s">
        <v>78</v>
      </c>
      <c r="B21" s="28">
        <v>213135590</v>
      </c>
      <c r="C21" s="15">
        <v>211017640</v>
      </c>
      <c r="D21" s="15">
        <v>215287950</v>
      </c>
      <c r="E21" s="15">
        <v>216364440</v>
      </c>
      <c r="F21" s="15">
        <v>217733690</v>
      </c>
      <c r="G21" s="15">
        <v>219100920</v>
      </c>
      <c r="H21" s="15">
        <v>0</v>
      </c>
      <c r="I21" s="29">
        <v>1292640230</v>
      </c>
      <c r="J21" s="83"/>
      <c r="K21" s="83"/>
      <c r="L21" s="83"/>
    </row>
    <row r="22" spans="1:12" ht="62.25" customHeight="1">
      <c r="A22" s="16" t="s">
        <v>79</v>
      </c>
      <c r="B22" s="28">
        <v>255208120</v>
      </c>
      <c r="C22" s="15">
        <v>253183590</v>
      </c>
      <c r="D22" s="15">
        <v>256509170</v>
      </c>
      <c r="E22" s="15">
        <v>256124120</v>
      </c>
      <c r="F22" s="15">
        <v>255812430</v>
      </c>
      <c r="G22" s="15">
        <v>255772500</v>
      </c>
      <c r="H22" s="15">
        <v>0</v>
      </c>
      <c r="I22" s="29">
        <v>1532609920</v>
      </c>
      <c r="J22" s="83"/>
      <c r="K22" s="83"/>
      <c r="L22" s="83"/>
    </row>
    <row r="23" spans="1:12" ht="62.25" customHeight="1">
      <c r="A23" s="16" t="s">
        <v>80</v>
      </c>
      <c r="B23" s="28">
        <v>13260</v>
      </c>
      <c r="C23" s="15">
        <v>10820</v>
      </c>
      <c r="D23" s="15">
        <v>11260</v>
      </c>
      <c r="E23" s="15">
        <v>17150</v>
      </c>
      <c r="F23" s="15">
        <v>23580</v>
      </c>
      <c r="G23" s="15">
        <v>28610</v>
      </c>
      <c r="H23" s="15">
        <v>25330</v>
      </c>
      <c r="I23" s="29">
        <v>130020</v>
      </c>
      <c r="J23" s="83"/>
      <c r="K23" s="83"/>
      <c r="L23" s="83"/>
    </row>
    <row r="24" spans="1:12" ht="62.25" customHeight="1">
      <c r="A24" s="16" t="s">
        <v>81</v>
      </c>
      <c r="B24" s="28">
        <v>171767520</v>
      </c>
      <c r="C24" s="15">
        <v>169511500</v>
      </c>
      <c r="D24" s="15">
        <v>171928500</v>
      </c>
      <c r="E24" s="15">
        <v>171546730</v>
      </c>
      <c r="F24" s="15">
        <v>171082760</v>
      </c>
      <c r="G24" s="15">
        <v>170857370</v>
      </c>
      <c r="H24" s="15">
        <v>0</v>
      </c>
      <c r="I24" s="29">
        <v>1026694370</v>
      </c>
      <c r="J24" s="83"/>
      <c r="K24" s="83"/>
      <c r="L24" s="83"/>
    </row>
    <row r="25" spans="1:12" ht="62.25" customHeight="1">
      <c r="A25" s="16" t="s">
        <v>82</v>
      </c>
      <c r="B25" s="28">
        <v>90141140</v>
      </c>
      <c r="C25" s="15">
        <v>88655230</v>
      </c>
      <c r="D25" s="15">
        <v>89748440</v>
      </c>
      <c r="E25" s="15">
        <v>89503220</v>
      </c>
      <c r="F25" s="15">
        <v>89559500</v>
      </c>
      <c r="G25" s="15">
        <v>88587870</v>
      </c>
      <c r="H25" s="15">
        <v>0</v>
      </c>
      <c r="I25" s="29">
        <v>536195410</v>
      </c>
      <c r="J25" s="83"/>
      <c r="K25" s="83"/>
      <c r="L25" s="83"/>
    </row>
    <row r="26" spans="1:12" ht="62.25" customHeight="1">
      <c r="A26" s="16" t="s">
        <v>83</v>
      </c>
      <c r="B26" s="30" t="s">
        <v>77</v>
      </c>
      <c r="C26" s="26" t="s">
        <v>77</v>
      </c>
      <c r="D26" s="15">
        <v>1940</v>
      </c>
      <c r="E26" s="15">
        <v>1940</v>
      </c>
      <c r="F26" s="15">
        <v>1940</v>
      </c>
      <c r="G26" s="15">
        <v>1940</v>
      </c>
      <c r="H26" s="15">
        <v>0</v>
      </c>
      <c r="I26" s="29">
        <v>7770</v>
      </c>
      <c r="J26" s="64"/>
      <c r="K26" s="64"/>
      <c r="L26" s="83"/>
    </row>
    <row r="27" spans="1:12" ht="62.25" customHeight="1">
      <c r="A27" s="16" t="s">
        <v>84</v>
      </c>
      <c r="B27" s="28">
        <v>19953570</v>
      </c>
      <c r="C27" s="15">
        <v>19571970</v>
      </c>
      <c r="D27" s="15">
        <v>19858600</v>
      </c>
      <c r="E27" s="15">
        <v>19769560</v>
      </c>
      <c r="F27" s="15">
        <v>19763390</v>
      </c>
      <c r="G27" s="15">
        <v>19712870</v>
      </c>
      <c r="H27" s="15">
        <v>0</v>
      </c>
      <c r="I27" s="29">
        <v>118629970</v>
      </c>
      <c r="J27" s="83"/>
      <c r="K27" s="83"/>
      <c r="L27" s="83"/>
    </row>
    <row r="28" spans="1:12" ht="62.25" customHeight="1">
      <c r="A28" s="40" t="s">
        <v>85</v>
      </c>
      <c r="B28" s="28">
        <v>13930</v>
      </c>
      <c r="C28" s="15">
        <v>13130</v>
      </c>
      <c r="D28" s="15">
        <v>13330</v>
      </c>
      <c r="E28" s="15">
        <v>13270</v>
      </c>
      <c r="F28" s="15">
        <v>13130</v>
      </c>
      <c r="G28" s="15">
        <v>13130</v>
      </c>
      <c r="H28" s="15">
        <v>0</v>
      </c>
      <c r="I28" s="29">
        <v>79930</v>
      </c>
      <c r="J28" s="83"/>
      <c r="K28" s="83"/>
      <c r="L28" s="83"/>
    </row>
    <row r="29" spans="1:12" ht="62.25" customHeight="1">
      <c r="A29" s="40" t="s">
        <v>86</v>
      </c>
      <c r="B29" s="30" t="s">
        <v>66</v>
      </c>
      <c r="C29" s="26" t="s">
        <v>66</v>
      </c>
      <c r="D29" s="26" t="s">
        <v>66</v>
      </c>
      <c r="E29" s="26" t="s">
        <v>66</v>
      </c>
      <c r="F29" s="26" t="s">
        <v>66</v>
      </c>
      <c r="G29" s="26" t="s">
        <v>66</v>
      </c>
      <c r="H29" s="15">
        <v>0</v>
      </c>
      <c r="I29" s="90" t="s">
        <v>66</v>
      </c>
      <c r="J29" s="83"/>
      <c r="K29" s="83"/>
      <c r="L29" s="83"/>
    </row>
    <row r="30" spans="1:12" ht="62.25" customHeight="1">
      <c r="A30" s="24" t="s">
        <v>87</v>
      </c>
      <c r="B30" s="28">
        <v>453590</v>
      </c>
      <c r="C30" s="15">
        <v>523250</v>
      </c>
      <c r="D30" s="15">
        <v>563600</v>
      </c>
      <c r="E30" s="15">
        <v>555300</v>
      </c>
      <c r="F30" s="15">
        <v>577610</v>
      </c>
      <c r="G30" s="15">
        <v>562870</v>
      </c>
      <c r="H30" s="15">
        <v>0</v>
      </c>
      <c r="I30" s="29">
        <v>3236210</v>
      </c>
      <c r="J30" s="83"/>
      <c r="K30" s="83"/>
      <c r="L30" s="83"/>
    </row>
    <row r="31" spans="1:12" ht="62.25" customHeight="1">
      <c r="A31" s="16" t="s">
        <v>88</v>
      </c>
      <c r="B31" s="28">
        <v>670910</v>
      </c>
      <c r="C31" s="15">
        <v>585490</v>
      </c>
      <c r="D31" s="15">
        <v>599520</v>
      </c>
      <c r="E31" s="15">
        <v>604010</v>
      </c>
      <c r="F31" s="15">
        <v>589530</v>
      </c>
      <c r="G31" s="15">
        <v>589330</v>
      </c>
      <c r="H31" s="15">
        <v>0</v>
      </c>
      <c r="I31" s="29">
        <v>3638780</v>
      </c>
      <c r="J31" s="83"/>
      <c r="K31" s="83"/>
      <c r="L31" s="83"/>
    </row>
    <row r="32" spans="1:12" ht="62.25" customHeight="1">
      <c r="A32" s="16" t="s">
        <v>89</v>
      </c>
      <c r="B32" s="28">
        <v>51902650</v>
      </c>
      <c r="C32" s="15">
        <v>50904080</v>
      </c>
      <c r="D32" s="15">
        <v>51558380</v>
      </c>
      <c r="E32" s="15">
        <v>51524270</v>
      </c>
      <c r="F32" s="15">
        <v>51510740</v>
      </c>
      <c r="G32" s="15">
        <v>51426590</v>
      </c>
      <c r="H32" s="15">
        <v>0</v>
      </c>
      <c r="I32" s="29">
        <v>308826710</v>
      </c>
      <c r="J32" s="83"/>
      <c r="K32" s="83"/>
      <c r="L32" s="83"/>
    </row>
    <row r="33" spans="1:26" ht="62.25" customHeight="1">
      <c r="A33" s="16" t="s">
        <v>90</v>
      </c>
      <c r="B33" s="52">
        <v>39990</v>
      </c>
      <c r="C33" s="53">
        <v>38280</v>
      </c>
      <c r="D33" s="53">
        <v>45160</v>
      </c>
      <c r="E33" s="53">
        <v>28610</v>
      </c>
      <c r="F33" s="53">
        <v>0</v>
      </c>
      <c r="G33" s="15">
        <v>29080</v>
      </c>
      <c r="H33" s="53">
        <v>0</v>
      </c>
      <c r="I33" s="54">
        <v>181120</v>
      </c>
      <c r="J33" s="83"/>
      <c r="K33" s="83"/>
      <c r="L33" s="83"/>
    </row>
    <row r="34" spans="1:26" s="64" customFormat="1" ht="49.5" customHeight="1">
      <c r="A34" s="60" t="s">
        <v>91</v>
      </c>
      <c r="B34" s="61">
        <v>1925253990</v>
      </c>
      <c r="C34" s="61">
        <v>1897331350</v>
      </c>
      <c r="D34" s="61">
        <v>1925027200</v>
      </c>
      <c r="E34" s="61">
        <v>1925152340</v>
      </c>
      <c r="F34" s="62">
        <v>1929360270</v>
      </c>
      <c r="G34" s="86">
        <v>1928729670</v>
      </c>
      <c r="H34" s="62">
        <v>771380</v>
      </c>
      <c r="I34" s="63">
        <v>11531626200</v>
      </c>
      <c r="J34" s="83"/>
      <c r="K34" s="83"/>
      <c r="L34" s="83"/>
      <c r="M34"/>
      <c r="N34"/>
      <c r="O34"/>
      <c r="P34"/>
      <c r="Q34"/>
      <c r="R34"/>
      <c r="S34"/>
      <c r="T34"/>
      <c r="U34"/>
      <c r="V34"/>
      <c r="W34"/>
      <c r="X34"/>
      <c r="Y34"/>
      <c r="Z34"/>
    </row>
    <row r="35" spans="1:26" ht="16">
      <c r="A35" s="14"/>
      <c r="B35" s="10"/>
      <c r="C35" s="10"/>
      <c r="D35" s="10"/>
      <c r="E35" s="10"/>
      <c r="F35" s="10"/>
      <c r="G35" s="79"/>
      <c r="H35" s="10"/>
      <c r="I35" s="10"/>
    </row>
  </sheetData>
  <sheetProtection formatCells="0" formatColumns="0"/>
  <hyperlinks>
    <hyperlink ref="A4" location="Notes!A1" display="Some cells refer to notes which can be found on the notes worksheet." xr:uid="{97642FFB-8010-4BCB-B915-669C3AE89A71}"/>
  </hyperlinks>
  <pageMargins left="0.7" right="0.7" top="0.75" bottom="0.75" header="0.3" footer="0.3"/>
  <pageSetup paperSize="9" orientation="portrait" horizontalDpi="300" verticalDpi="300" r:id="rId1"/>
  <ignoredErrors>
    <ignoredError sqref="G7:G22 G23:G34" calculatedColumn="1"/>
  </ignoredError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91773-2916-44CC-832E-6EAD1DC202E8}">
  <dimension ref="A1:AK37"/>
  <sheetViews>
    <sheetView showGridLines="0" topLeftCell="AA1" zoomScale="85" zoomScaleNormal="85" workbookViewId="0">
      <selection activeCell="AD35" sqref="AD35"/>
    </sheetView>
  </sheetViews>
  <sheetFormatPr baseColWidth="10" defaultColWidth="18.85546875" defaultRowHeight="15" customHeight="1"/>
  <cols>
    <col min="1" max="1" width="23.140625" customWidth="1"/>
    <col min="2" max="2" width="18" customWidth="1"/>
    <col min="3" max="3" width="18.85546875" customWidth="1"/>
    <col min="4" max="5" width="18.85546875" style="126" customWidth="1"/>
    <col min="6" max="7" width="18.85546875" customWidth="1"/>
    <col min="8" max="9" width="18.85546875" style="126" customWidth="1"/>
    <col min="10" max="11" width="18.85546875" customWidth="1"/>
    <col min="12" max="13" width="18.85546875" style="126" customWidth="1"/>
    <col min="14" max="14" width="17" customWidth="1"/>
    <col min="15" max="15" width="17.7109375" customWidth="1"/>
    <col min="16" max="17" width="17.7109375" style="126" customWidth="1"/>
    <col min="18" max="18" width="15" customWidth="1"/>
    <col min="19" max="19" width="18.85546875" customWidth="1"/>
    <col min="20" max="21" width="18.85546875" style="126" customWidth="1"/>
    <col min="22" max="23" width="18.85546875" customWidth="1"/>
    <col min="24" max="25" width="18.85546875" style="126" customWidth="1"/>
    <col min="26" max="28" width="18.85546875" customWidth="1"/>
    <col min="29" max="29" width="18.85546875" style="126" customWidth="1"/>
    <col min="30" max="30" width="18.85546875" style="127" customWidth="1"/>
    <col min="33" max="33" width="18.85546875" style="128"/>
    <col min="34" max="34" width="18.85546875" style="129"/>
    <col min="35" max="36" width="18.85546875" style="128"/>
    <col min="37" max="37" width="23.140625" customWidth="1"/>
  </cols>
  <sheetData>
    <row r="1" spans="1:37" ht="18">
      <c r="A1" s="1" t="s">
        <v>92</v>
      </c>
      <c r="D1"/>
      <c r="E1"/>
      <c r="AK1" s="1"/>
    </row>
    <row r="2" spans="1:37" ht="15.75" customHeight="1">
      <c r="A2" s="1" t="s">
        <v>93</v>
      </c>
      <c r="D2"/>
      <c r="E2"/>
      <c r="AK2" s="1"/>
    </row>
    <row r="3" spans="1:37" ht="15.75" customHeight="1">
      <c r="A3" s="20" t="s">
        <v>21</v>
      </c>
      <c r="D3"/>
      <c r="E3"/>
      <c r="AK3" s="20"/>
    </row>
    <row r="4" spans="1:37" ht="15.75" customHeight="1">
      <c r="A4" s="130" t="s">
        <v>51</v>
      </c>
      <c r="AK4" s="130"/>
    </row>
    <row r="5" spans="1:37" ht="16">
      <c r="A5" s="20" t="s">
        <v>52</v>
      </c>
      <c r="B5" s="82"/>
      <c r="C5" s="82"/>
      <c r="D5" s="131"/>
      <c r="E5" s="131"/>
      <c r="F5" s="82"/>
      <c r="G5" s="82"/>
      <c r="H5" s="131"/>
      <c r="I5" s="131"/>
      <c r="J5" s="82"/>
      <c r="K5" s="82"/>
      <c r="L5" s="131"/>
      <c r="M5" s="131"/>
      <c r="N5" s="82"/>
      <c r="O5" s="82"/>
      <c r="P5" s="131"/>
      <c r="Q5" s="131"/>
      <c r="R5" s="82"/>
      <c r="S5" s="82"/>
      <c r="T5" s="131"/>
      <c r="U5" s="131"/>
      <c r="V5" s="82"/>
      <c r="W5" s="82"/>
      <c r="X5" s="131"/>
      <c r="Y5" s="131"/>
      <c r="Z5" s="82"/>
      <c r="AA5" s="82"/>
      <c r="AB5" s="82"/>
      <c r="AC5" s="131"/>
      <c r="AD5" s="132"/>
      <c r="AK5" s="20"/>
    </row>
    <row r="6" spans="1:37" ht="16">
      <c r="B6" s="133"/>
    </row>
    <row r="7" spans="1:37" s="79" customFormat="1" ht="102.5" customHeight="1">
      <c r="A7" s="134" t="s">
        <v>53</v>
      </c>
      <c r="B7" s="135" t="s">
        <v>94</v>
      </c>
      <c r="C7" s="136" t="s">
        <v>95</v>
      </c>
      <c r="D7" s="154" t="s">
        <v>2046</v>
      </c>
      <c r="E7" s="154" t="s">
        <v>2051</v>
      </c>
      <c r="F7" s="136" t="s">
        <v>96</v>
      </c>
      <c r="G7" s="136" t="s">
        <v>97</v>
      </c>
      <c r="H7" s="154" t="s">
        <v>2047</v>
      </c>
      <c r="I7" s="154" t="s">
        <v>2050</v>
      </c>
      <c r="J7" s="136" t="s">
        <v>98</v>
      </c>
      <c r="K7" s="136" t="s">
        <v>99</v>
      </c>
      <c r="L7" s="154" t="s">
        <v>2048</v>
      </c>
      <c r="M7" s="154" t="s">
        <v>2049</v>
      </c>
      <c r="N7" s="137" t="s">
        <v>100</v>
      </c>
      <c r="O7" s="137" t="s">
        <v>101</v>
      </c>
      <c r="P7" s="154" t="s">
        <v>2052</v>
      </c>
      <c r="Q7" s="154" t="s">
        <v>2053</v>
      </c>
      <c r="R7" s="137" t="s">
        <v>102</v>
      </c>
      <c r="S7" s="137" t="s">
        <v>103</v>
      </c>
      <c r="T7" s="154" t="s">
        <v>2054</v>
      </c>
      <c r="U7" s="154" t="s">
        <v>2055</v>
      </c>
      <c r="V7" s="137" t="s">
        <v>104</v>
      </c>
      <c r="W7" s="137" t="s">
        <v>105</v>
      </c>
      <c r="X7" s="154" t="s">
        <v>2056</v>
      </c>
      <c r="Y7" s="154" t="s">
        <v>2057</v>
      </c>
      <c r="Z7" s="137" t="s">
        <v>106</v>
      </c>
      <c r="AA7" s="137" t="s">
        <v>107</v>
      </c>
      <c r="AB7" s="134" t="s">
        <v>108</v>
      </c>
      <c r="AC7" s="138" t="s">
        <v>2058</v>
      </c>
      <c r="AD7" s="139" t="s">
        <v>2059</v>
      </c>
      <c r="AE7" s="137" t="s">
        <v>109</v>
      </c>
      <c r="AF7" s="137" t="s">
        <v>110</v>
      </c>
      <c r="AG7" s="140" t="s">
        <v>2060</v>
      </c>
      <c r="AH7" s="139" t="s">
        <v>2061</v>
      </c>
      <c r="AI7" s="140" t="s">
        <v>2062</v>
      </c>
      <c r="AJ7" s="140" t="s">
        <v>2063</v>
      </c>
      <c r="AK7" s="134" t="s">
        <v>53</v>
      </c>
    </row>
    <row r="8" spans="1:37" s="146" customFormat="1" ht="49.5" customHeight="1">
      <c r="A8" s="141" t="s">
        <v>111</v>
      </c>
      <c r="B8" s="123">
        <v>1457600</v>
      </c>
      <c r="C8" s="123">
        <v>1455990</v>
      </c>
      <c r="D8" s="124">
        <f>SUM(B8-C8)</f>
        <v>1610</v>
      </c>
      <c r="E8" s="124">
        <f>SUM(D8*66)</f>
        <v>106260</v>
      </c>
      <c r="F8" s="123">
        <v>1455180</v>
      </c>
      <c r="G8" s="123">
        <v>1453600</v>
      </c>
      <c r="H8" s="124">
        <f>SUM(F8-G8)</f>
        <v>1580</v>
      </c>
      <c r="I8" s="124">
        <f>SUM(H8*66)</f>
        <v>104280</v>
      </c>
      <c r="J8" s="123">
        <v>1452050</v>
      </c>
      <c r="K8" s="123">
        <v>1450010</v>
      </c>
      <c r="L8" s="124">
        <f>SUM(J8-K8)</f>
        <v>2040</v>
      </c>
      <c r="M8" s="124">
        <f>SUM(L8*67)</f>
        <v>136680</v>
      </c>
      <c r="N8" s="123">
        <v>1448450</v>
      </c>
      <c r="O8" s="123">
        <v>1446320</v>
      </c>
      <c r="P8" s="124">
        <f>SUM(N8-O8)</f>
        <v>2130</v>
      </c>
      <c r="Q8" s="124">
        <f>SUM(P8*67)</f>
        <v>142710</v>
      </c>
      <c r="R8" s="123">
        <v>1444850</v>
      </c>
      <c r="S8" s="123">
        <v>1441990</v>
      </c>
      <c r="T8" s="124">
        <f>SUM(R8-S8)</f>
        <v>2860</v>
      </c>
      <c r="U8" s="124">
        <f>SUM(T8*67)</f>
        <v>191620</v>
      </c>
      <c r="V8" s="123">
        <v>1439540</v>
      </c>
      <c r="W8" s="123">
        <v>1437150</v>
      </c>
      <c r="X8" s="124">
        <f>SUM(V8-W8)</f>
        <v>2390</v>
      </c>
      <c r="Y8" s="124">
        <f>SUM(X8*67)</f>
        <v>160130</v>
      </c>
      <c r="Z8" s="123">
        <v>8697670</v>
      </c>
      <c r="AA8" s="123">
        <v>8685070</v>
      </c>
      <c r="AB8" s="123">
        <v>578990300</v>
      </c>
      <c r="AC8" s="124">
        <f>SUM(D8,H8,L8,P8,T8,X8)</f>
        <v>12610</v>
      </c>
      <c r="AD8" s="125">
        <f>SUM(E8,I8,M8,Q8,U8,Y8)</f>
        <v>841680</v>
      </c>
      <c r="AE8" s="123">
        <v>604520</v>
      </c>
      <c r="AF8" s="123">
        <v>450500</v>
      </c>
      <c r="AG8" s="142">
        <f>SUM(AE8-AF8)</f>
        <v>154020</v>
      </c>
      <c r="AH8" s="143">
        <f>SUM(AG8*66.67)</f>
        <v>10268513.4</v>
      </c>
      <c r="AI8" s="144">
        <f>SUM(AC8+AG8)</f>
        <v>166630</v>
      </c>
      <c r="AJ8" s="145">
        <f>SUM(AD8+AH8)</f>
        <v>11110193.4</v>
      </c>
      <c r="AK8" s="141" t="s">
        <v>111</v>
      </c>
    </row>
    <row r="9" spans="1:37" s="146" customFormat="1" ht="49.5" customHeight="1">
      <c r="A9" s="141" t="s">
        <v>112</v>
      </c>
      <c r="B9" s="123">
        <v>5851410</v>
      </c>
      <c r="C9" s="147">
        <v>5880770</v>
      </c>
      <c r="D9" s="124">
        <f t="shared" ref="D9:D35" si="0">SUM(B9-C9)</f>
        <v>-29360</v>
      </c>
      <c r="E9" s="124">
        <f t="shared" ref="E9:E35" si="1">SUM(D9*66)</f>
        <v>-1937760</v>
      </c>
      <c r="F9" s="147">
        <v>5847750</v>
      </c>
      <c r="G9" s="147">
        <v>5841110</v>
      </c>
      <c r="H9" s="124">
        <f t="shared" ref="H9:H35" si="2">SUM(F9-G9)</f>
        <v>6640</v>
      </c>
      <c r="I9" s="124">
        <f t="shared" ref="I9:I35" si="3">SUM(H9*66)</f>
        <v>438240</v>
      </c>
      <c r="J9" s="147">
        <v>5830880</v>
      </c>
      <c r="K9" s="147">
        <v>5813650</v>
      </c>
      <c r="L9" s="124">
        <f t="shared" ref="L9:L35" si="4">SUM(J9-K9)</f>
        <v>17230</v>
      </c>
      <c r="M9" s="124">
        <f t="shared" ref="M9:M35" si="5">SUM(L9*67)</f>
        <v>1154410</v>
      </c>
      <c r="N9" s="147">
        <v>5862140</v>
      </c>
      <c r="O9" s="147">
        <v>5886540</v>
      </c>
      <c r="P9" s="124">
        <f t="shared" ref="P9:P35" si="6">SUM(N9-O9)</f>
        <v>-24400</v>
      </c>
      <c r="Q9" s="124">
        <f t="shared" ref="Q9:Q35" si="7">SUM(P9*67)</f>
        <v>-1634800</v>
      </c>
      <c r="R9" s="123">
        <v>5876910</v>
      </c>
      <c r="S9" s="123">
        <v>5855760</v>
      </c>
      <c r="T9" s="124">
        <f t="shared" ref="T9:T35" si="8">SUM(R9-S9)</f>
        <v>21150</v>
      </c>
      <c r="U9" s="124">
        <f t="shared" ref="U9:U35" si="9">SUM(T9*67)</f>
        <v>1417050</v>
      </c>
      <c r="V9" s="123">
        <v>5937930</v>
      </c>
      <c r="W9" s="123">
        <v>5864690</v>
      </c>
      <c r="X9" s="124">
        <f t="shared" ref="X9:X35" si="10">SUM(V9-W9)</f>
        <v>73240</v>
      </c>
      <c r="Y9" s="124">
        <f t="shared" ref="Y9:Y35" si="11">SUM(X9*67)</f>
        <v>4907080</v>
      </c>
      <c r="Z9" s="147">
        <v>35207020</v>
      </c>
      <c r="AA9" s="147">
        <v>35142530</v>
      </c>
      <c r="AB9" s="123">
        <v>2342827290</v>
      </c>
      <c r="AC9" s="124">
        <f t="shared" ref="AC9:AC35" si="12">SUM(D9,H9,L9,P9,T9,X9)</f>
        <v>64500</v>
      </c>
      <c r="AD9" s="125">
        <f t="shared" ref="AD9:AD35" si="13">SUM(E9,I9,M9,Q9,U9,Y9)</f>
        <v>4344220</v>
      </c>
      <c r="AE9" s="123">
        <v>2700070</v>
      </c>
      <c r="AF9" s="123">
        <v>2139420</v>
      </c>
      <c r="AG9" s="142">
        <f t="shared" ref="AG9:AG35" si="14">SUM(AE9-AF9)</f>
        <v>560650</v>
      </c>
      <c r="AH9" s="143">
        <f t="shared" ref="AH9:AH35" si="15">SUM(AG9*66.67)</f>
        <v>37378535.5</v>
      </c>
      <c r="AI9" s="144">
        <f t="shared" ref="AI9:AJ35" si="16">SUM(AC9+AG9)</f>
        <v>625150</v>
      </c>
      <c r="AJ9" s="145">
        <f t="shared" ref="AJ9:AJ35" si="17">SUM(AD9+AH9)</f>
        <v>41722755.5</v>
      </c>
      <c r="AK9" s="141" t="s">
        <v>112</v>
      </c>
    </row>
    <row r="10" spans="1:37" s="146" customFormat="1" ht="49.5" customHeight="1">
      <c r="A10" s="141" t="s">
        <v>113</v>
      </c>
      <c r="B10" s="123">
        <v>3130</v>
      </c>
      <c r="C10" s="147">
        <v>3130</v>
      </c>
      <c r="D10" s="124">
        <f t="shared" si="0"/>
        <v>0</v>
      </c>
      <c r="E10" s="124">
        <f t="shared" si="1"/>
        <v>0</v>
      </c>
      <c r="F10" s="147">
        <v>3170</v>
      </c>
      <c r="G10" s="147">
        <v>3170</v>
      </c>
      <c r="H10" s="124">
        <f t="shared" si="2"/>
        <v>0</v>
      </c>
      <c r="I10" s="124">
        <f t="shared" si="3"/>
        <v>0</v>
      </c>
      <c r="J10" s="147">
        <v>5730</v>
      </c>
      <c r="K10" s="147">
        <v>5730</v>
      </c>
      <c r="L10" s="124">
        <f t="shared" si="4"/>
        <v>0</v>
      </c>
      <c r="M10" s="124">
        <f t="shared" si="5"/>
        <v>0</v>
      </c>
      <c r="N10" s="147">
        <v>7640</v>
      </c>
      <c r="O10" s="147">
        <v>7640</v>
      </c>
      <c r="P10" s="124">
        <f t="shared" si="6"/>
        <v>0</v>
      </c>
      <c r="Q10" s="124">
        <f t="shared" si="7"/>
        <v>0</v>
      </c>
      <c r="R10" s="123">
        <v>8610</v>
      </c>
      <c r="S10" s="123">
        <v>8610</v>
      </c>
      <c r="T10" s="124">
        <f t="shared" si="8"/>
        <v>0</v>
      </c>
      <c r="U10" s="124">
        <f t="shared" si="9"/>
        <v>0</v>
      </c>
      <c r="V10" s="123">
        <v>10460</v>
      </c>
      <c r="W10" s="123">
        <v>10040</v>
      </c>
      <c r="X10" s="124">
        <f t="shared" si="10"/>
        <v>420</v>
      </c>
      <c r="Y10" s="124">
        <f t="shared" si="11"/>
        <v>28140</v>
      </c>
      <c r="Z10" s="123">
        <v>38740</v>
      </c>
      <c r="AA10" s="147">
        <v>38320</v>
      </c>
      <c r="AB10" s="123">
        <v>2561200</v>
      </c>
      <c r="AC10" s="124">
        <f t="shared" si="12"/>
        <v>420</v>
      </c>
      <c r="AD10" s="125">
        <f t="shared" si="13"/>
        <v>28140</v>
      </c>
      <c r="AE10" s="148" t="s">
        <v>66</v>
      </c>
      <c r="AF10" s="148" t="s">
        <v>66</v>
      </c>
      <c r="AG10" s="142"/>
      <c r="AH10" s="143"/>
      <c r="AI10" s="144">
        <f t="shared" si="16"/>
        <v>420</v>
      </c>
      <c r="AJ10" s="145">
        <f t="shared" si="17"/>
        <v>28140</v>
      </c>
      <c r="AK10" s="141" t="s">
        <v>113</v>
      </c>
    </row>
    <row r="11" spans="1:37" s="146" customFormat="1" ht="49.5" customHeight="1">
      <c r="A11" s="141" t="s">
        <v>114</v>
      </c>
      <c r="B11" s="123" t="s">
        <v>66</v>
      </c>
      <c r="C11" s="147" t="s">
        <v>66</v>
      </c>
      <c r="D11" s="124" t="e">
        <f t="shared" si="0"/>
        <v>#VALUE!</v>
      </c>
      <c r="E11" s="124" t="e">
        <f t="shared" si="1"/>
        <v>#VALUE!</v>
      </c>
      <c r="F11" s="147" t="s">
        <v>66</v>
      </c>
      <c r="G11" s="147" t="s">
        <v>66</v>
      </c>
      <c r="H11" s="124" t="e">
        <f t="shared" si="2"/>
        <v>#VALUE!</v>
      </c>
      <c r="I11" s="124" t="e">
        <f t="shared" si="3"/>
        <v>#VALUE!</v>
      </c>
      <c r="J11" s="147" t="s">
        <v>66</v>
      </c>
      <c r="K11" s="147" t="s">
        <v>66</v>
      </c>
      <c r="L11" s="124" t="e">
        <f t="shared" si="4"/>
        <v>#VALUE!</v>
      </c>
      <c r="M11" s="124" t="e">
        <f t="shared" si="5"/>
        <v>#VALUE!</v>
      </c>
      <c r="N11" s="147" t="s">
        <v>66</v>
      </c>
      <c r="O11" s="147" t="s">
        <v>66</v>
      </c>
      <c r="P11" s="124" t="e">
        <f t="shared" si="6"/>
        <v>#VALUE!</v>
      </c>
      <c r="Q11" s="124" t="e">
        <f t="shared" si="7"/>
        <v>#VALUE!</v>
      </c>
      <c r="R11" s="123" t="s">
        <v>66</v>
      </c>
      <c r="S11" s="123" t="s">
        <v>66</v>
      </c>
      <c r="T11" s="124" t="e">
        <f t="shared" si="8"/>
        <v>#VALUE!</v>
      </c>
      <c r="U11" s="124" t="e">
        <f t="shared" si="9"/>
        <v>#VALUE!</v>
      </c>
      <c r="V11" s="123" t="s">
        <v>66</v>
      </c>
      <c r="W11" s="123" t="s">
        <v>66</v>
      </c>
      <c r="X11" s="124" t="e">
        <f t="shared" si="10"/>
        <v>#VALUE!</v>
      </c>
      <c r="Y11" s="124" t="e">
        <f t="shared" si="11"/>
        <v>#VALUE!</v>
      </c>
      <c r="Z11" s="123" t="s">
        <v>66</v>
      </c>
      <c r="AA11" s="147" t="s">
        <v>66</v>
      </c>
      <c r="AB11" s="123" t="s">
        <v>66</v>
      </c>
      <c r="AC11" s="124"/>
      <c r="AD11" s="125"/>
      <c r="AE11" s="123" t="s">
        <v>66</v>
      </c>
      <c r="AF11" s="123" t="s">
        <v>66</v>
      </c>
      <c r="AG11" s="142"/>
      <c r="AH11" s="143"/>
      <c r="AI11" s="144">
        <f t="shared" si="16"/>
        <v>0</v>
      </c>
      <c r="AJ11" s="145">
        <f t="shared" si="17"/>
        <v>0</v>
      </c>
      <c r="AK11" s="141" t="s">
        <v>114</v>
      </c>
    </row>
    <row r="12" spans="1:37" s="146" customFormat="1" ht="49.5" customHeight="1">
      <c r="A12" s="141" t="s">
        <v>115</v>
      </c>
      <c r="B12" s="123">
        <v>161850</v>
      </c>
      <c r="C12" s="147">
        <v>159060</v>
      </c>
      <c r="D12" s="124">
        <f t="shared" si="0"/>
        <v>2790</v>
      </c>
      <c r="E12" s="124">
        <f t="shared" si="1"/>
        <v>184140</v>
      </c>
      <c r="F12" s="147">
        <v>161670</v>
      </c>
      <c r="G12" s="147">
        <v>158740</v>
      </c>
      <c r="H12" s="124">
        <f t="shared" si="2"/>
        <v>2930</v>
      </c>
      <c r="I12" s="124">
        <f t="shared" si="3"/>
        <v>193380</v>
      </c>
      <c r="J12" s="147">
        <v>161170</v>
      </c>
      <c r="K12" s="147">
        <v>158160</v>
      </c>
      <c r="L12" s="124">
        <f t="shared" si="4"/>
        <v>3010</v>
      </c>
      <c r="M12" s="124">
        <f t="shared" si="5"/>
        <v>201670</v>
      </c>
      <c r="N12" s="147">
        <v>160460</v>
      </c>
      <c r="O12" s="147">
        <v>157440</v>
      </c>
      <c r="P12" s="124">
        <f t="shared" si="6"/>
        <v>3020</v>
      </c>
      <c r="Q12" s="124">
        <f t="shared" si="7"/>
        <v>202340</v>
      </c>
      <c r="R12" s="123">
        <v>160780</v>
      </c>
      <c r="S12" s="123">
        <v>157770</v>
      </c>
      <c r="T12" s="124">
        <f t="shared" si="8"/>
        <v>3010</v>
      </c>
      <c r="U12" s="124">
        <f t="shared" si="9"/>
        <v>201670</v>
      </c>
      <c r="V12" s="123">
        <v>162010</v>
      </c>
      <c r="W12" s="123">
        <v>158990</v>
      </c>
      <c r="X12" s="124">
        <f t="shared" si="10"/>
        <v>3020</v>
      </c>
      <c r="Y12" s="124">
        <f t="shared" si="11"/>
        <v>202340</v>
      </c>
      <c r="Z12" s="123">
        <v>967940</v>
      </c>
      <c r="AA12" s="147">
        <v>950150</v>
      </c>
      <c r="AB12" s="123">
        <v>63342390</v>
      </c>
      <c r="AC12" s="124">
        <f t="shared" si="12"/>
        <v>17780</v>
      </c>
      <c r="AD12" s="125">
        <f t="shared" si="13"/>
        <v>1185540</v>
      </c>
      <c r="AE12" s="123">
        <v>294360</v>
      </c>
      <c r="AF12" s="123">
        <v>259320</v>
      </c>
      <c r="AG12" s="142">
        <f t="shared" si="14"/>
        <v>35040</v>
      </c>
      <c r="AH12" s="143">
        <f t="shared" si="15"/>
        <v>2336116.8000000003</v>
      </c>
      <c r="AI12" s="144">
        <f t="shared" si="16"/>
        <v>52820</v>
      </c>
      <c r="AJ12" s="145">
        <f t="shared" si="17"/>
        <v>3521656.8000000003</v>
      </c>
      <c r="AK12" s="141" t="s">
        <v>115</v>
      </c>
    </row>
    <row r="13" spans="1:37" s="146" customFormat="1" ht="49.5" customHeight="1">
      <c r="A13" s="141" t="s">
        <v>116</v>
      </c>
      <c r="B13" s="123">
        <v>4955610</v>
      </c>
      <c r="C13" s="147">
        <v>4948160</v>
      </c>
      <c r="D13" s="124">
        <f t="shared" si="0"/>
        <v>7450</v>
      </c>
      <c r="E13" s="124">
        <f t="shared" si="1"/>
        <v>491700</v>
      </c>
      <c r="F13" s="147">
        <v>4951650</v>
      </c>
      <c r="G13" s="147">
        <v>4949460</v>
      </c>
      <c r="H13" s="124">
        <f t="shared" si="2"/>
        <v>2190</v>
      </c>
      <c r="I13" s="124">
        <f t="shared" si="3"/>
        <v>144540</v>
      </c>
      <c r="J13" s="147">
        <v>4949540</v>
      </c>
      <c r="K13" s="147">
        <v>4949010</v>
      </c>
      <c r="L13" s="124">
        <f t="shared" si="4"/>
        <v>530</v>
      </c>
      <c r="M13" s="124">
        <f t="shared" si="5"/>
        <v>35510</v>
      </c>
      <c r="N13" s="147">
        <v>4947570</v>
      </c>
      <c r="O13" s="147">
        <v>4947740</v>
      </c>
      <c r="P13" s="124">
        <f t="shared" si="6"/>
        <v>-170</v>
      </c>
      <c r="Q13" s="124">
        <f t="shared" si="7"/>
        <v>-11390</v>
      </c>
      <c r="R13" s="123">
        <v>4937420</v>
      </c>
      <c r="S13" s="123">
        <v>4930990</v>
      </c>
      <c r="T13" s="124">
        <f t="shared" si="8"/>
        <v>6430</v>
      </c>
      <c r="U13" s="124">
        <f t="shared" si="9"/>
        <v>430810</v>
      </c>
      <c r="V13" s="123">
        <v>4933770</v>
      </c>
      <c r="W13" s="123">
        <v>4868900</v>
      </c>
      <c r="X13" s="124">
        <f t="shared" si="10"/>
        <v>64870</v>
      </c>
      <c r="Y13" s="124">
        <f t="shared" si="11"/>
        <v>4346290</v>
      </c>
      <c r="Z13" s="123">
        <v>29675560</v>
      </c>
      <c r="AA13" s="147">
        <v>29594260</v>
      </c>
      <c r="AB13" s="123">
        <v>1972917730</v>
      </c>
      <c r="AC13" s="124">
        <f t="shared" si="12"/>
        <v>81300</v>
      </c>
      <c r="AD13" s="125">
        <f t="shared" si="13"/>
        <v>5437460</v>
      </c>
      <c r="AE13" s="123">
        <v>2431150</v>
      </c>
      <c r="AF13" s="123">
        <v>2024250</v>
      </c>
      <c r="AG13" s="142">
        <f t="shared" si="14"/>
        <v>406900</v>
      </c>
      <c r="AH13" s="143">
        <f t="shared" si="15"/>
        <v>27128023</v>
      </c>
      <c r="AI13" s="144">
        <f t="shared" si="16"/>
        <v>488200</v>
      </c>
      <c r="AJ13" s="145">
        <f t="shared" si="17"/>
        <v>32565483</v>
      </c>
      <c r="AK13" s="141" t="s">
        <v>116</v>
      </c>
    </row>
    <row r="14" spans="1:37" s="146" customFormat="1" ht="49.5" customHeight="1">
      <c r="A14" s="141" t="s">
        <v>117</v>
      </c>
      <c r="B14" s="123">
        <v>91540</v>
      </c>
      <c r="C14" s="147">
        <v>91870</v>
      </c>
      <c r="D14" s="124">
        <f t="shared" si="0"/>
        <v>-330</v>
      </c>
      <c r="E14" s="124">
        <f t="shared" si="1"/>
        <v>-21780</v>
      </c>
      <c r="F14" s="147">
        <v>92140</v>
      </c>
      <c r="G14" s="147">
        <v>92090</v>
      </c>
      <c r="H14" s="124">
        <f t="shared" si="2"/>
        <v>50</v>
      </c>
      <c r="I14" s="124">
        <f t="shared" si="3"/>
        <v>3300</v>
      </c>
      <c r="J14" s="147">
        <v>92500</v>
      </c>
      <c r="K14" s="147">
        <v>91780</v>
      </c>
      <c r="L14" s="124">
        <f t="shared" si="4"/>
        <v>720</v>
      </c>
      <c r="M14" s="124">
        <f t="shared" si="5"/>
        <v>48240</v>
      </c>
      <c r="N14" s="147">
        <v>92620</v>
      </c>
      <c r="O14" s="147">
        <v>92880</v>
      </c>
      <c r="P14" s="124">
        <f t="shared" si="6"/>
        <v>-260</v>
      </c>
      <c r="Q14" s="124">
        <f t="shared" si="7"/>
        <v>-17420</v>
      </c>
      <c r="R14" s="123">
        <v>92620</v>
      </c>
      <c r="S14" s="123">
        <v>93180</v>
      </c>
      <c r="T14" s="124">
        <f t="shared" si="8"/>
        <v>-560</v>
      </c>
      <c r="U14" s="124">
        <f t="shared" si="9"/>
        <v>-37520</v>
      </c>
      <c r="V14" s="123">
        <v>92620</v>
      </c>
      <c r="W14" s="123">
        <v>92280</v>
      </c>
      <c r="X14" s="124">
        <f t="shared" si="10"/>
        <v>340</v>
      </c>
      <c r="Y14" s="124">
        <f t="shared" si="11"/>
        <v>22780</v>
      </c>
      <c r="Z14" s="123">
        <v>554040</v>
      </c>
      <c r="AA14" s="147">
        <v>554080</v>
      </c>
      <c r="AB14" s="123">
        <v>36939400</v>
      </c>
      <c r="AC14" s="124">
        <f t="shared" si="12"/>
        <v>-40</v>
      </c>
      <c r="AD14" s="125">
        <f t="shared" si="13"/>
        <v>-2400</v>
      </c>
      <c r="AE14" s="123">
        <v>32330</v>
      </c>
      <c r="AF14" s="123">
        <v>26480</v>
      </c>
      <c r="AG14" s="142">
        <f t="shared" si="14"/>
        <v>5850</v>
      </c>
      <c r="AH14" s="143">
        <f t="shared" si="15"/>
        <v>390019.5</v>
      </c>
      <c r="AI14" s="144">
        <f t="shared" si="16"/>
        <v>5810</v>
      </c>
      <c r="AJ14" s="145">
        <f t="shared" si="17"/>
        <v>387619.5</v>
      </c>
      <c r="AK14" s="141" t="s">
        <v>117</v>
      </c>
    </row>
    <row r="15" spans="1:37" s="146" customFormat="1" ht="49.5" customHeight="1">
      <c r="A15" s="141" t="s">
        <v>118</v>
      </c>
      <c r="B15" s="123">
        <v>3285170</v>
      </c>
      <c r="C15" s="147">
        <v>3266460</v>
      </c>
      <c r="D15" s="124">
        <f t="shared" si="0"/>
        <v>18710</v>
      </c>
      <c r="E15" s="124">
        <f t="shared" si="1"/>
        <v>1234860</v>
      </c>
      <c r="F15" s="147">
        <v>3282250</v>
      </c>
      <c r="G15" s="147">
        <v>3264480</v>
      </c>
      <c r="H15" s="124">
        <f t="shared" si="2"/>
        <v>17770</v>
      </c>
      <c r="I15" s="124">
        <f t="shared" si="3"/>
        <v>1172820</v>
      </c>
      <c r="J15" s="147">
        <v>3289740</v>
      </c>
      <c r="K15" s="147">
        <v>3276720</v>
      </c>
      <c r="L15" s="124">
        <f t="shared" si="4"/>
        <v>13020</v>
      </c>
      <c r="M15" s="124">
        <f t="shared" si="5"/>
        <v>872340</v>
      </c>
      <c r="N15" s="147">
        <v>3287080</v>
      </c>
      <c r="O15" s="147">
        <v>3270550</v>
      </c>
      <c r="P15" s="124">
        <f t="shared" si="6"/>
        <v>16530</v>
      </c>
      <c r="Q15" s="124">
        <f t="shared" si="7"/>
        <v>1107510</v>
      </c>
      <c r="R15" s="123">
        <v>3283670</v>
      </c>
      <c r="S15" s="123">
        <v>3268890</v>
      </c>
      <c r="T15" s="124">
        <f t="shared" si="8"/>
        <v>14780</v>
      </c>
      <c r="U15" s="124">
        <f t="shared" si="9"/>
        <v>990260</v>
      </c>
      <c r="V15" s="123">
        <v>3281450</v>
      </c>
      <c r="W15" s="123">
        <v>3267810</v>
      </c>
      <c r="X15" s="124">
        <f t="shared" si="10"/>
        <v>13640</v>
      </c>
      <c r="Y15" s="124">
        <f t="shared" si="11"/>
        <v>913880</v>
      </c>
      <c r="Z15" s="123">
        <v>19709350</v>
      </c>
      <c r="AA15" s="147">
        <v>19614910</v>
      </c>
      <c r="AB15" s="123">
        <v>1307667900</v>
      </c>
      <c r="AC15" s="124">
        <f t="shared" si="12"/>
        <v>94450</v>
      </c>
      <c r="AD15" s="125">
        <f t="shared" si="13"/>
        <v>6291670</v>
      </c>
      <c r="AE15" s="123">
        <v>1469870</v>
      </c>
      <c r="AF15" s="123">
        <v>1123790</v>
      </c>
      <c r="AG15" s="142">
        <f t="shared" si="14"/>
        <v>346080</v>
      </c>
      <c r="AH15" s="143">
        <f t="shared" si="15"/>
        <v>23073153.600000001</v>
      </c>
      <c r="AI15" s="144">
        <f t="shared" si="16"/>
        <v>440530</v>
      </c>
      <c r="AJ15" s="145">
        <f t="shared" si="17"/>
        <v>29364823.600000001</v>
      </c>
      <c r="AK15" s="141" t="s">
        <v>118</v>
      </c>
    </row>
    <row r="16" spans="1:37" s="146" customFormat="1" ht="49.5" customHeight="1">
      <c r="A16" s="141" t="s">
        <v>119</v>
      </c>
      <c r="B16" s="123">
        <v>712180</v>
      </c>
      <c r="C16" s="147">
        <v>703850</v>
      </c>
      <c r="D16" s="124">
        <f t="shared" si="0"/>
        <v>8330</v>
      </c>
      <c r="E16" s="124">
        <f t="shared" si="1"/>
        <v>549780</v>
      </c>
      <c r="F16" s="147">
        <v>725580</v>
      </c>
      <c r="G16" s="147">
        <v>719430</v>
      </c>
      <c r="H16" s="124">
        <f t="shared" si="2"/>
        <v>6150</v>
      </c>
      <c r="I16" s="124">
        <f t="shared" si="3"/>
        <v>405900</v>
      </c>
      <c r="J16" s="147">
        <v>740650</v>
      </c>
      <c r="K16" s="147">
        <v>735290</v>
      </c>
      <c r="L16" s="124">
        <f t="shared" si="4"/>
        <v>5360</v>
      </c>
      <c r="M16" s="124">
        <f t="shared" si="5"/>
        <v>359120</v>
      </c>
      <c r="N16" s="147">
        <v>753500</v>
      </c>
      <c r="O16" s="147">
        <v>748650</v>
      </c>
      <c r="P16" s="124">
        <f t="shared" si="6"/>
        <v>4850</v>
      </c>
      <c r="Q16" s="124">
        <f t="shared" si="7"/>
        <v>324950</v>
      </c>
      <c r="R16" s="123">
        <v>765350</v>
      </c>
      <c r="S16" s="123">
        <v>761170</v>
      </c>
      <c r="T16" s="124">
        <f t="shared" si="8"/>
        <v>4180</v>
      </c>
      <c r="U16" s="124">
        <f t="shared" si="9"/>
        <v>280060</v>
      </c>
      <c r="V16" s="123">
        <v>773620</v>
      </c>
      <c r="W16" s="123">
        <v>769790</v>
      </c>
      <c r="X16" s="124">
        <f t="shared" si="10"/>
        <v>3830</v>
      </c>
      <c r="Y16" s="124">
        <f t="shared" si="11"/>
        <v>256610</v>
      </c>
      <c r="Z16" s="123">
        <v>4470870</v>
      </c>
      <c r="AA16" s="147">
        <v>4438190</v>
      </c>
      <c r="AB16" s="123">
        <v>295935180</v>
      </c>
      <c r="AC16" s="124">
        <f t="shared" si="12"/>
        <v>32700</v>
      </c>
      <c r="AD16" s="125">
        <f t="shared" si="13"/>
        <v>2176420</v>
      </c>
      <c r="AE16" s="123">
        <v>109240</v>
      </c>
      <c r="AF16" s="123">
        <v>84040</v>
      </c>
      <c r="AG16" s="142">
        <f t="shared" si="14"/>
        <v>25200</v>
      </c>
      <c r="AH16" s="143">
        <f t="shared" si="15"/>
        <v>1680084</v>
      </c>
      <c r="AI16" s="144">
        <f t="shared" si="16"/>
        <v>57900</v>
      </c>
      <c r="AJ16" s="145">
        <f t="shared" si="17"/>
        <v>3856504</v>
      </c>
      <c r="AK16" s="141" t="s">
        <v>119</v>
      </c>
    </row>
    <row r="17" spans="1:37" s="146" customFormat="1" ht="49.5" customHeight="1">
      <c r="A17" s="141" t="s">
        <v>120</v>
      </c>
      <c r="B17" s="123">
        <v>109650</v>
      </c>
      <c r="C17" s="147">
        <v>109530</v>
      </c>
      <c r="D17" s="124">
        <f t="shared" si="0"/>
        <v>120</v>
      </c>
      <c r="E17" s="124">
        <f t="shared" si="1"/>
        <v>7920</v>
      </c>
      <c r="F17" s="147">
        <v>109210</v>
      </c>
      <c r="G17" s="147">
        <v>109110</v>
      </c>
      <c r="H17" s="124">
        <f t="shared" si="2"/>
        <v>100</v>
      </c>
      <c r="I17" s="124">
        <f t="shared" si="3"/>
        <v>6600</v>
      </c>
      <c r="J17" s="147">
        <v>108940</v>
      </c>
      <c r="K17" s="147">
        <v>108730</v>
      </c>
      <c r="L17" s="124">
        <f t="shared" si="4"/>
        <v>210</v>
      </c>
      <c r="M17" s="124">
        <f t="shared" si="5"/>
        <v>14070</v>
      </c>
      <c r="N17" s="147">
        <v>108280</v>
      </c>
      <c r="O17" s="147">
        <v>108160</v>
      </c>
      <c r="P17" s="124">
        <f t="shared" si="6"/>
        <v>120</v>
      </c>
      <c r="Q17" s="124">
        <f t="shared" si="7"/>
        <v>8040</v>
      </c>
      <c r="R17" s="123">
        <v>107810</v>
      </c>
      <c r="S17" s="123">
        <v>107450</v>
      </c>
      <c r="T17" s="124">
        <f t="shared" si="8"/>
        <v>360</v>
      </c>
      <c r="U17" s="124">
        <f t="shared" si="9"/>
        <v>24120</v>
      </c>
      <c r="V17" s="123">
        <v>106720</v>
      </c>
      <c r="W17" s="123">
        <v>106470</v>
      </c>
      <c r="X17" s="124">
        <f t="shared" si="10"/>
        <v>250</v>
      </c>
      <c r="Y17" s="124">
        <f t="shared" si="11"/>
        <v>16750</v>
      </c>
      <c r="Z17" s="123">
        <v>650610</v>
      </c>
      <c r="AA17" s="147">
        <v>649440</v>
      </c>
      <c r="AB17" s="123">
        <v>43293710</v>
      </c>
      <c r="AC17" s="124">
        <f t="shared" si="12"/>
        <v>1160</v>
      </c>
      <c r="AD17" s="125">
        <f t="shared" si="13"/>
        <v>77500</v>
      </c>
      <c r="AE17" s="148" t="s">
        <v>66</v>
      </c>
      <c r="AF17" s="149" t="s">
        <v>66</v>
      </c>
      <c r="AG17" s="142"/>
      <c r="AH17" s="143"/>
      <c r="AI17" s="144">
        <f t="shared" si="16"/>
        <v>1160</v>
      </c>
      <c r="AJ17" s="145">
        <f t="shared" si="17"/>
        <v>77500</v>
      </c>
      <c r="AK17" s="141" t="s">
        <v>120</v>
      </c>
    </row>
    <row r="18" spans="1:37" s="146" customFormat="1" ht="49.5" customHeight="1">
      <c r="A18" s="141" t="s">
        <v>73</v>
      </c>
      <c r="B18" s="123" t="s">
        <v>66</v>
      </c>
      <c r="C18" s="147" t="s">
        <v>66</v>
      </c>
      <c r="D18" s="124"/>
      <c r="E18" s="124"/>
      <c r="F18" s="147" t="s">
        <v>66</v>
      </c>
      <c r="G18" s="147" t="s">
        <v>66</v>
      </c>
      <c r="H18" s="124"/>
      <c r="I18" s="124"/>
      <c r="J18" s="147" t="s">
        <v>66</v>
      </c>
      <c r="K18" s="147" t="s">
        <v>66</v>
      </c>
      <c r="L18" s="124"/>
      <c r="M18" s="124"/>
      <c r="N18" s="147" t="s">
        <v>66</v>
      </c>
      <c r="O18" s="147" t="s">
        <v>66</v>
      </c>
      <c r="P18" s="124" t="e">
        <f t="shared" si="6"/>
        <v>#VALUE!</v>
      </c>
      <c r="Q18" s="124" t="e">
        <f t="shared" si="7"/>
        <v>#VALUE!</v>
      </c>
      <c r="R18" s="123" t="s">
        <v>66</v>
      </c>
      <c r="S18" s="123" t="s">
        <v>66</v>
      </c>
      <c r="T18" s="124" t="e">
        <f t="shared" si="8"/>
        <v>#VALUE!</v>
      </c>
      <c r="U18" s="124" t="e">
        <f t="shared" si="9"/>
        <v>#VALUE!</v>
      </c>
      <c r="V18" s="123" t="s">
        <v>66</v>
      </c>
      <c r="W18" s="123" t="s">
        <v>66</v>
      </c>
      <c r="X18" s="124" t="e">
        <f t="shared" si="10"/>
        <v>#VALUE!</v>
      </c>
      <c r="Y18" s="124" t="e">
        <f t="shared" si="11"/>
        <v>#VALUE!</v>
      </c>
      <c r="Z18" s="123" t="s">
        <v>66</v>
      </c>
      <c r="AA18" s="147" t="s">
        <v>66</v>
      </c>
      <c r="AB18" s="123" t="s">
        <v>66</v>
      </c>
      <c r="AC18" s="124"/>
      <c r="AD18" s="125"/>
      <c r="AE18" s="123" t="s">
        <v>66</v>
      </c>
      <c r="AF18" s="123" t="s">
        <v>66</v>
      </c>
      <c r="AG18" s="142"/>
      <c r="AH18" s="143"/>
      <c r="AI18" s="144"/>
      <c r="AJ18" s="145"/>
      <c r="AK18" s="141" t="s">
        <v>73</v>
      </c>
    </row>
    <row r="19" spans="1:37" s="146" customFormat="1" ht="49.5" customHeight="1">
      <c r="A19" s="141" t="s">
        <v>121</v>
      </c>
      <c r="B19" s="123">
        <v>51940</v>
      </c>
      <c r="C19" s="147">
        <v>51890</v>
      </c>
      <c r="D19" s="124">
        <f t="shared" si="0"/>
        <v>50</v>
      </c>
      <c r="E19" s="124">
        <f t="shared" si="1"/>
        <v>3300</v>
      </c>
      <c r="F19" s="147">
        <v>51730</v>
      </c>
      <c r="G19" s="147">
        <v>51560</v>
      </c>
      <c r="H19" s="124">
        <f t="shared" si="2"/>
        <v>170</v>
      </c>
      <c r="I19" s="124">
        <f t="shared" si="3"/>
        <v>11220</v>
      </c>
      <c r="J19" s="147">
        <v>51410</v>
      </c>
      <c r="K19" s="147">
        <v>51280</v>
      </c>
      <c r="L19" s="124">
        <f t="shared" si="4"/>
        <v>130</v>
      </c>
      <c r="M19" s="124">
        <f t="shared" si="5"/>
        <v>8710</v>
      </c>
      <c r="N19" s="147">
        <v>51250</v>
      </c>
      <c r="O19" s="147">
        <v>51160</v>
      </c>
      <c r="P19" s="124">
        <f t="shared" si="6"/>
        <v>90</v>
      </c>
      <c r="Q19" s="124">
        <f t="shared" si="7"/>
        <v>6030</v>
      </c>
      <c r="R19" s="123">
        <v>51050</v>
      </c>
      <c r="S19" s="123">
        <v>50980</v>
      </c>
      <c r="T19" s="124">
        <f t="shared" si="8"/>
        <v>70</v>
      </c>
      <c r="U19" s="124">
        <f t="shared" si="9"/>
        <v>4690</v>
      </c>
      <c r="V19" s="123">
        <v>50860</v>
      </c>
      <c r="W19" s="123">
        <v>50790</v>
      </c>
      <c r="X19" s="124">
        <f t="shared" si="10"/>
        <v>70</v>
      </c>
      <c r="Y19" s="124">
        <f t="shared" si="11"/>
        <v>4690</v>
      </c>
      <c r="Z19" s="123">
        <v>308230</v>
      </c>
      <c r="AA19" s="147">
        <v>307660</v>
      </c>
      <c r="AB19" s="123">
        <v>20509770</v>
      </c>
      <c r="AC19" s="124">
        <f t="shared" si="12"/>
        <v>580</v>
      </c>
      <c r="AD19" s="125">
        <f t="shared" si="13"/>
        <v>38640</v>
      </c>
      <c r="AE19" s="123">
        <v>1840</v>
      </c>
      <c r="AF19" s="123">
        <v>1460</v>
      </c>
      <c r="AG19" s="142">
        <f t="shared" si="14"/>
        <v>380</v>
      </c>
      <c r="AH19" s="143">
        <f t="shared" si="15"/>
        <v>25334.600000000002</v>
      </c>
      <c r="AI19" s="144">
        <f t="shared" si="16"/>
        <v>960</v>
      </c>
      <c r="AJ19" s="145">
        <f t="shared" si="17"/>
        <v>63974.600000000006</v>
      </c>
      <c r="AK19" s="141" t="s">
        <v>121</v>
      </c>
    </row>
    <row r="20" spans="1:37" s="146" customFormat="1" ht="49.5" customHeight="1">
      <c r="A20" s="141" t="s">
        <v>75</v>
      </c>
      <c r="B20" s="123">
        <v>17610</v>
      </c>
      <c r="C20" s="147">
        <v>17730</v>
      </c>
      <c r="D20" s="124">
        <f t="shared" si="0"/>
        <v>-120</v>
      </c>
      <c r="E20" s="124">
        <f t="shared" si="1"/>
        <v>-7920</v>
      </c>
      <c r="F20" s="147">
        <v>17660</v>
      </c>
      <c r="G20" s="147">
        <v>17790</v>
      </c>
      <c r="H20" s="124">
        <f t="shared" si="2"/>
        <v>-130</v>
      </c>
      <c r="I20" s="124">
        <f t="shared" si="3"/>
        <v>-8580</v>
      </c>
      <c r="J20" s="147">
        <v>17790</v>
      </c>
      <c r="K20" s="147">
        <v>17720</v>
      </c>
      <c r="L20" s="124">
        <f t="shared" si="4"/>
        <v>70</v>
      </c>
      <c r="M20" s="124">
        <f t="shared" si="5"/>
        <v>4690</v>
      </c>
      <c r="N20" s="147">
        <v>17850</v>
      </c>
      <c r="O20" s="147">
        <v>17920</v>
      </c>
      <c r="P20" s="124">
        <f t="shared" si="6"/>
        <v>-70</v>
      </c>
      <c r="Q20" s="124">
        <f t="shared" si="7"/>
        <v>-4690</v>
      </c>
      <c r="R20" s="123">
        <v>17870</v>
      </c>
      <c r="S20" s="123">
        <v>17920</v>
      </c>
      <c r="T20" s="124">
        <f t="shared" si="8"/>
        <v>-50</v>
      </c>
      <c r="U20" s="124">
        <f t="shared" si="9"/>
        <v>-3350</v>
      </c>
      <c r="V20" s="123">
        <v>17900</v>
      </c>
      <c r="W20" s="123">
        <v>17590</v>
      </c>
      <c r="X20" s="124">
        <f t="shared" si="10"/>
        <v>310</v>
      </c>
      <c r="Y20" s="124">
        <f t="shared" si="11"/>
        <v>20770</v>
      </c>
      <c r="Z20" s="123">
        <v>106680</v>
      </c>
      <c r="AA20" s="147">
        <v>106680</v>
      </c>
      <c r="AB20" s="123">
        <v>7111700</v>
      </c>
      <c r="AC20" s="124">
        <f t="shared" si="12"/>
        <v>10</v>
      </c>
      <c r="AD20" s="125">
        <f t="shared" si="13"/>
        <v>920</v>
      </c>
      <c r="AE20" s="123">
        <v>1070</v>
      </c>
      <c r="AF20" s="123">
        <v>870</v>
      </c>
      <c r="AG20" s="142">
        <f t="shared" si="14"/>
        <v>200</v>
      </c>
      <c r="AH20" s="143">
        <f t="shared" si="15"/>
        <v>13334</v>
      </c>
      <c r="AI20" s="144">
        <f t="shared" si="16"/>
        <v>210</v>
      </c>
      <c r="AJ20" s="145">
        <f t="shared" si="17"/>
        <v>14254</v>
      </c>
      <c r="AK20" s="141" t="s">
        <v>75</v>
      </c>
    </row>
    <row r="21" spans="1:37" s="146" customFormat="1" ht="49.5" customHeight="1">
      <c r="A21" s="141" t="s">
        <v>122</v>
      </c>
      <c r="B21" s="123" t="s">
        <v>77</v>
      </c>
      <c r="C21" s="123" t="s">
        <v>77</v>
      </c>
      <c r="D21" s="124"/>
      <c r="E21" s="124"/>
      <c r="F21" s="147" t="s">
        <v>77</v>
      </c>
      <c r="G21" s="147" t="s">
        <v>77</v>
      </c>
      <c r="H21" s="124"/>
      <c r="I21" s="124"/>
      <c r="J21" s="147" t="s">
        <v>66</v>
      </c>
      <c r="K21" s="147" t="s">
        <v>66</v>
      </c>
      <c r="L21" s="124"/>
      <c r="M21" s="124"/>
      <c r="N21" s="147" t="s">
        <v>66</v>
      </c>
      <c r="O21" s="147" t="s">
        <v>66</v>
      </c>
      <c r="P21" s="124" t="e">
        <f t="shared" si="6"/>
        <v>#VALUE!</v>
      </c>
      <c r="Q21" s="124" t="e">
        <f t="shared" si="7"/>
        <v>#VALUE!</v>
      </c>
      <c r="R21" s="123" t="s">
        <v>66</v>
      </c>
      <c r="S21" s="123" t="s">
        <v>66</v>
      </c>
      <c r="T21" s="124" t="e">
        <f t="shared" si="8"/>
        <v>#VALUE!</v>
      </c>
      <c r="U21" s="124" t="e">
        <f t="shared" si="9"/>
        <v>#VALUE!</v>
      </c>
      <c r="V21" s="123" t="s">
        <v>66</v>
      </c>
      <c r="W21" s="123" t="s">
        <v>66</v>
      </c>
      <c r="X21" s="124" t="e">
        <f t="shared" si="10"/>
        <v>#VALUE!</v>
      </c>
      <c r="Y21" s="124" t="e">
        <f t="shared" si="11"/>
        <v>#VALUE!</v>
      </c>
      <c r="Z21" s="123" t="s">
        <v>66</v>
      </c>
      <c r="AA21" s="123" t="s">
        <v>66</v>
      </c>
      <c r="AB21" s="123" t="s">
        <v>66</v>
      </c>
      <c r="AC21" s="124"/>
      <c r="AD21" s="125"/>
      <c r="AE21" s="123" t="s">
        <v>66</v>
      </c>
      <c r="AF21" s="123" t="s">
        <v>66</v>
      </c>
      <c r="AG21" s="142"/>
      <c r="AH21" s="143"/>
      <c r="AI21" s="144"/>
      <c r="AJ21" s="145"/>
      <c r="AK21" s="141" t="s">
        <v>122</v>
      </c>
    </row>
    <row r="22" spans="1:37" s="146" customFormat="1" ht="49.5" customHeight="1">
      <c r="A22" s="141" t="s">
        <v>123</v>
      </c>
      <c r="B22" s="123">
        <v>3197240</v>
      </c>
      <c r="C22" s="147">
        <v>3190840</v>
      </c>
      <c r="D22" s="124">
        <f t="shared" si="0"/>
        <v>6400</v>
      </c>
      <c r="E22" s="124">
        <f t="shared" si="1"/>
        <v>422400</v>
      </c>
      <c r="F22" s="147">
        <v>3213250</v>
      </c>
      <c r="G22" s="147">
        <v>3209910</v>
      </c>
      <c r="H22" s="124">
        <f t="shared" si="2"/>
        <v>3340</v>
      </c>
      <c r="I22" s="124">
        <f t="shared" si="3"/>
        <v>220440</v>
      </c>
      <c r="J22" s="147">
        <v>3229320</v>
      </c>
      <c r="K22" s="147">
        <v>3227290</v>
      </c>
      <c r="L22" s="124">
        <f t="shared" si="4"/>
        <v>2030</v>
      </c>
      <c r="M22" s="124">
        <f t="shared" si="5"/>
        <v>136010</v>
      </c>
      <c r="N22" s="147">
        <v>3244520</v>
      </c>
      <c r="O22" s="147">
        <v>3245360</v>
      </c>
      <c r="P22" s="124">
        <f t="shared" si="6"/>
        <v>-840</v>
      </c>
      <c r="Q22" s="124">
        <f t="shared" si="7"/>
        <v>-56280</v>
      </c>
      <c r="R22" s="123">
        <v>3270160</v>
      </c>
      <c r="S22" s="123">
        <v>3270840</v>
      </c>
      <c r="T22" s="124">
        <f t="shared" si="8"/>
        <v>-680</v>
      </c>
      <c r="U22" s="124">
        <f t="shared" si="9"/>
        <v>-45560</v>
      </c>
      <c r="V22" s="123">
        <v>3314300</v>
      </c>
      <c r="W22" s="123">
        <v>3313980</v>
      </c>
      <c r="X22" s="124">
        <f t="shared" si="10"/>
        <v>320</v>
      </c>
      <c r="Y22" s="124">
        <f t="shared" si="11"/>
        <v>21440</v>
      </c>
      <c r="Z22" s="123">
        <v>19468790</v>
      </c>
      <c r="AA22" s="147">
        <v>19458220</v>
      </c>
      <c r="AB22" s="123">
        <v>1297299720</v>
      </c>
      <c r="AC22" s="124">
        <f t="shared" si="12"/>
        <v>10570</v>
      </c>
      <c r="AD22" s="125">
        <f t="shared" si="13"/>
        <v>698450</v>
      </c>
      <c r="AE22" s="123">
        <v>73560</v>
      </c>
      <c r="AF22" s="123">
        <v>63250</v>
      </c>
      <c r="AG22" s="142">
        <f t="shared" si="14"/>
        <v>10310</v>
      </c>
      <c r="AH22" s="143">
        <f t="shared" si="15"/>
        <v>687367.70000000007</v>
      </c>
      <c r="AI22" s="144">
        <f t="shared" si="16"/>
        <v>20880</v>
      </c>
      <c r="AJ22" s="145">
        <f t="shared" si="17"/>
        <v>1385817.7000000002</v>
      </c>
      <c r="AK22" s="141" t="s">
        <v>123</v>
      </c>
    </row>
    <row r="23" spans="1:37" s="146" customFormat="1" ht="49.5" customHeight="1">
      <c r="A23" s="141" t="s">
        <v>124</v>
      </c>
      <c r="B23" s="123">
        <v>3836120</v>
      </c>
      <c r="C23" s="147">
        <v>3781510</v>
      </c>
      <c r="D23" s="124">
        <f t="shared" si="0"/>
        <v>54610</v>
      </c>
      <c r="E23" s="124">
        <f t="shared" si="1"/>
        <v>3604260</v>
      </c>
      <c r="F23" s="147">
        <v>3828500</v>
      </c>
      <c r="G23" s="147">
        <v>3766520</v>
      </c>
      <c r="H23" s="124">
        <f t="shared" si="2"/>
        <v>61980</v>
      </c>
      <c r="I23" s="124">
        <f t="shared" si="3"/>
        <v>4090680</v>
      </c>
      <c r="J23" s="147">
        <v>3822750</v>
      </c>
      <c r="K23" s="147">
        <v>3764370</v>
      </c>
      <c r="L23" s="124">
        <f t="shared" si="4"/>
        <v>58380</v>
      </c>
      <c r="M23" s="124">
        <f t="shared" si="5"/>
        <v>3911460</v>
      </c>
      <c r="N23" s="147">
        <v>3818100</v>
      </c>
      <c r="O23" s="147">
        <v>3764360</v>
      </c>
      <c r="P23" s="124">
        <f t="shared" si="6"/>
        <v>53740</v>
      </c>
      <c r="Q23" s="124">
        <f t="shared" si="7"/>
        <v>3600580</v>
      </c>
      <c r="R23" s="123">
        <v>3817500</v>
      </c>
      <c r="S23" s="123">
        <v>3759350</v>
      </c>
      <c r="T23" s="124">
        <f t="shared" si="8"/>
        <v>58150</v>
      </c>
      <c r="U23" s="124">
        <f t="shared" si="9"/>
        <v>3896050</v>
      </c>
      <c r="V23" s="123">
        <v>3817580</v>
      </c>
      <c r="W23" s="123">
        <v>3751410</v>
      </c>
      <c r="X23" s="124">
        <f t="shared" si="10"/>
        <v>66170</v>
      </c>
      <c r="Y23" s="124">
        <f t="shared" si="11"/>
        <v>4433390</v>
      </c>
      <c r="Z23" s="123">
        <v>22940530</v>
      </c>
      <c r="AA23" s="147">
        <v>22587520</v>
      </c>
      <c r="AB23" s="123">
        <v>1505815680</v>
      </c>
      <c r="AC23" s="124">
        <f t="shared" si="12"/>
        <v>353030</v>
      </c>
      <c r="AD23" s="125">
        <f t="shared" si="13"/>
        <v>23536420</v>
      </c>
      <c r="AE23" s="123">
        <v>2024930</v>
      </c>
      <c r="AF23" s="123">
        <v>1572140</v>
      </c>
      <c r="AG23" s="142">
        <f t="shared" si="14"/>
        <v>452790</v>
      </c>
      <c r="AH23" s="143">
        <f t="shared" si="15"/>
        <v>30187509.300000001</v>
      </c>
      <c r="AI23" s="144">
        <f t="shared" si="16"/>
        <v>805820</v>
      </c>
      <c r="AJ23" s="145">
        <f t="shared" si="17"/>
        <v>53723929.299999997</v>
      </c>
      <c r="AK23" s="141" t="s">
        <v>124</v>
      </c>
    </row>
    <row r="24" spans="1:37" s="146" customFormat="1" ht="49.5" customHeight="1">
      <c r="A24" s="141" t="s">
        <v>125</v>
      </c>
      <c r="B24" s="123">
        <v>160</v>
      </c>
      <c r="C24" s="147">
        <v>160</v>
      </c>
      <c r="D24" s="124">
        <f t="shared" si="0"/>
        <v>0</v>
      </c>
      <c r="E24" s="124">
        <f t="shared" si="1"/>
        <v>0</v>
      </c>
      <c r="F24" s="147">
        <v>170</v>
      </c>
      <c r="G24" s="147">
        <v>170</v>
      </c>
      <c r="H24" s="124">
        <f t="shared" si="2"/>
        <v>0</v>
      </c>
      <c r="I24" s="124">
        <f t="shared" si="3"/>
        <v>0</v>
      </c>
      <c r="J24" s="147">
        <v>260</v>
      </c>
      <c r="K24" s="147">
        <v>260</v>
      </c>
      <c r="L24" s="124">
        <f t="shared" si="4"/>
        <v>0</v>
      </c>
      <c r="M24" s="124">
        <f t="shared" si="5"/>
        <v>0</v>
      </c>
      <c r="N24" s="147">
        <v>350</v>
      </c>
      <c r="O24" s="147">
        <v>350</v>
      </c>
      <c r="P24" s="124">
        <f t="shared" si="6"/>
        <v>0</v>
      </c>
      <c r="Q24" s="124">
        <f t="shared" si="7"/>
        <v>0</v>
      </c>
      <c r="R24" s="123">
        <v>430</v>
      </c>
      <c r="S24" s="123">
        <v>430</v>
      </c>
      <c r="T24" s="124">
        <f t="shared" si="8"/>
        <v>0</v>
      </c>
      <c r="U24" s="124">
        <f t="shared" si="9"/>
        <v>0</v>
      </c>
      <c r="V24" s="123">
        <v>470</v>
      </c>
      <c r="W24" s="123">
        <v>470</v>
      </c>
      <c r="X24" s="124">
        <f t="shared" si="10"/>
        <v>0</v>
      </c>
      <c r="Y24" s="124">
        <f t="shared" si="11"/>
        <v>0</v>
      </c>
      <c r="Z24" s="123">
        <v>1830</v>
      </c>
      <c r="AA24" s="147">
        <v>1830</v>
      </c>
      <c r="AB24" s="123">
        <v>122480</v>
      </c>
      <c r="AC24" s="124">
        <f t="shared" si="12"/>
        <v>0</v>
      </c>
      <c r="AD24" s="125">
        <f t="shared" si="13"/>
        <v>0</v>
      </c>
      <c r="AE24" s="148" t="s">
        <v>66</v>
      </c>
      <c r="AF24" s="148" t="s">
        <v>66</v>
      </c>
      <c r="AG24" s="142"/>
      <c r="AH24" s="143"/>
      <c r="AI24" s="144">
        <f t="shared" ref="AI24" si="18">SUM(AC24+AG24)</f>
        <v>0</v>
      </c>
      <c r="AJ24" s="145">
        <f t="shared" ref="AJ24" si="19">SUM(AD24+AH24)</f>
        <v>0</v>
      </c>
      <c r="AK24" s="141" t="s">
        <v>125</v>
      </c>
    </row>
    <row r="25" spans="1:37" s="146" customFormat="1" ht="49.5" customHeight="1">
      <c r="A25" s="141" t="s">
        <v>126</v>
      </c>
      <c r="B25" s="123">
        <v>2568360</v>
      </c>
      <c r="C25" s="147">
        <v>2565310</v>
      </c>
      <c r="D25" s="124">
        <f t="shared" si="0"/>
        <v>3050</v>
      </c>
      <c r="E25" s="124">
        <f t="shared" si="1"/>
        <v>201300</v>
      </c>
      <c r="F25" s="147">
        <v>2566100</v>
      </c>
      <c r="G25" s="147">
        <v>2560480</v>
      </c>
      <c r="H25" s="124">
        <f t="shared" si="2"/>
        <v>5620</v>
      </c>
      <c r="I25" s="124">
        <f t="shared" si="3"/>
        <v>370920</v>
      </c>
      <c r="J25" s="147">
        <v>2560400</v>
      </c>
      <c r="K25" s="147">
        <v>2552520</v>
      </c>
      <c r="L25" s="124">
        <f t="shared" si="4"/>
        <v>7880</v>
      </c>
      <c r="M25" s="124">
        <f t="shared" si="5"/>
        <v>527960</v>
      </c>
      <c r="N25" s="147">
        <v>2553470</v>
      </c>
      <c r="O25" s="147">
        <v>2542860</v>
      </c>
      <c r="P25" s="124">
        <f t="shared" si="6"/>
        <v>10610</v>
      </c>
      <c r="Q25" s="124">
        <f t="shared" si="7"/>
        <v>710870</v>
      </c>
      <c r="R25" s="123">
        <v>2550110</v>
      </c>
      <c r="S25" s="123">
        <v>2534270</v>
      </c>
      <c r="T25" s="124">
        <f t="shared" si="8"/>
        <v>15840</v>
      </c>
      <c r="U25" s="124">
        <f t="shared" si="9"/>
        <v>1061280</v>
      </c>
      <c r="V25" s="123">
        <v>2539110</v>
      </c>
      <c r="W25" s="123">
        <v>2505880</v>
      </c>
      <c r="X25" s="124">
        <f t="shared" si="10"/>
        <v>33230</v>
      </c>
      <c r="Y25" s="124">
        <f t="shared" si="11"/>
        <v>2226410</v>
      </c>
      <c r="Z25" s="123">
        <v>15337540</v>
      </c>
      <c r="AA25" s="147">
        <v>15261310</v>
      </c>
      <c r="AB25" s="123">
        <v>1017381980</v>
      </c>
      <c r="AC25" s="124">
        <f t="shared" si="12"/>
        <v>76230</v>
      </c>
      <c r="AD25" s="125">
        <f t="shared" si="13"/>
        <v>5098740</v>
      </c>
      <c r="AE25" s="123">
        <v>1643270</v>
      </c>
      <c r="AF25" s="123">
        <v>1300410</v>
      </c>
      <c r="AG25" s="142">
        <f t="shared" si="14"/>
        <v>342860</v>
      </c>
      <c r="AH25" s="143">
        <f t="shared" si="15"/>
        <v>22858476.199999999</v>
      </c>
      <c r="AI25" s="144">
        <f t="shared" si="16"/>
        <v>419090</v>
      </c>
      <c r="AJ25" s="145">
        <f t="shared" si="17"/>
        <v>27957216.199999999</v>
      </c>
      <c r="AK25" s="141" t="s">
        <v>126</v>
      </c>
    </row>
    <row r="26" spans="1:37" s="146" customFormat="1" ht="49.5" customHeight="1">
      <c r="A26" s="150" t="s">
        <v>127</v>
      </c>
      <c r="B26" s="123">
        <v>1343260</v>
      </c>
      <c r="C26" s="147">
        <v>1335900</v>
      </c>
      <c r="D26" s="124">
        <f t="shared" si="0"/>
        <v>7360</v>
      </c>
      <c r="E26" s="124">
        <f t="shared" si="1"/>
        <v>485760</v>
      </c>
      <c r="F26" s="147">
        <v>1339530</v>
      </c>
      <c r="G26" s="147">
        <v>1332470</v>
      </c>
      <c r="H26" s="124">
        <f t="shared" si="2"/>
        <v>7060</v>
      </c>
      <c r="I26" s="124">
        <f t="shared" si="3"/>
        <v>465960</v>
      </c>
      <c r="J26" s="147">
        <v>1335870</v>
      </c>
      <c r="K26" s="147">
        <v>1328470</v>
      </c>
      <c r="L26" s="124">
        <f t="shared" si="4"/>
        <v>7400</v>
      </c>
      <c r="M26" s="124">
        <f t="shared" si="5"/>
        <v>495800</v>
      </c>
      <c r="N26" s="147">
        <v>1336710</v>
      </c>
      <c r="O26" s="147">
        <v>1325920</v>
      </c>
      <c r="P26" s="124">
        <f t="shared" si="6"/>
        <v>10790</v>
      </c>
      <c r="Q26" s="124">
        <f t="shared" si="7"/>
        <v>722930</v>
      </c>
      <c r="R26" s="123">
        <v>1322210</v>
      </c>
      <c r="S26" s="123">
        <v>1320680</v>
      </c>
      <c r="T26" s="124">
        <f t="shared" si="8"/>
        <v>1530</v>
      </c>
      <c r="U26" s="124">
        <f t="shared" si="9"/>
        <v>102510</v>
      </c>
      <c r="V26" s="123">
        <v>1313860</v>
      </c>
      <c r="W26" s="123">
        <v>1033360</v>
      </c>
      <c r="X26" s="124">
        <f t="shared" si="10"/>
        <v>280500</v>
      </c>
      <c r="Y26" s="124">
        <f t="shared" si="11"/>
        <v>18793500</v>
      </c>
      <c r="Z26" s="123">
        <v>7991440</v>
      </c>
      <c r="AA26" s="147">
        <v>7676790</v>
      </c>
      <c r="AB26" s="123">
        <v>511676300</v>
      </c>
      <c r="AC26" s="124">
        <f t="shared" si="12"/>
        <v>314640</v>
      </c>
      <c r="AD26" s="125">
        <f t="shared" si="13"/>
        <v>21066460</v>
      </c>
      <c r="AE26" s="123">
        <v>33510</v>
      </c>
      <c r="AF26" s="123">
        <v>27790</v>
      </c>
      <c r="AG26" s="142">
        <f t="shared" si="14"/>
        <v>5720</v>
      </c>
      <c r="AH26" s="143">
        <f t="shared" si="15"/>
        <v>381352.4</v>
      </c>
      <c r="AI26" s="144">
        <f t="shared" si="16"/>
        <v>320360</v>
      </c>
      <c r="AJ26" s="145">
        <f t="shared" si="17"/>
        <v>21447812.399999999</v>
      </c>
      <c r="AK26" s="150" t="s">
        <v>127</v>
      </c>
    </row>
    <row r="27" spans="1:37" s="146" customFormat="1" ht="49.5" customHeight="1">
      <c r="A27" s="141" t="s">
        <v>128</v>
      </c>
      <c r="B27" s="123" t="s">
        <v>77</v>
      </c>
      <c r="C27" s="147" t="s">
        <v>77</v>
      </c>
      <c r="D27" s="124"/>
      <c r="E27" s="124"/>
      <c r="F27" s="147" t="s">
        <v>77</v>
      </c>
      <c r="G27" s="147" t="s">
        <v>77</v>
      </c>
      <c r="H27" s="124"/>
      <c r="I27" s="124"/>
      <c r="J27" s="147">
        <v>30</v>
      </c>
      <c r="K27" s="147">
        <v>30</v>
      </c>
      <c r="L27" s="124">
        <f t="shared" si="4"/>
        <v>0</v>
      </c>
      <c r="M27" s="124">
        <f t="shared" si="5"/>
        <v>0</v>
      </c>
      <c r="N27" s="147">
        <v>30</v>
      </c>
      <c r="O27" s="147">
        <v>30</v>
      </c>
      <c r="P27" s="124">
        <f t="shared" si="6"/>
        <v>0</v>
      </c>
      <c r="Q27" s="124">
        <f t="shared" si="7"/>
        <v>0</v>
      </c>
      <c r="R27" s="123">
        <v>30</v>
      </c>
      <c r="S27" s="123">
        <v>30</v>
      </c>
      <c r="T27" s="124">
        <f t="shared" si="8"/>
        <v>0</v>
      </c>
      <c r="U27" s="124">
        <f t="shared" si="9"/>
        <v>0</v>
      </c>
      <c r="V27" s="123" t="s">
        <v>129</v>
      </c>
      <c r="W27" s="123" t="s">
        <v>129</v>
      </c>
      <c r="X27" s="124"/>
      <c r="Y27" s="124"/>
      <c r="Z27" s="123">
        <v>90</v>
      </c>
      <c r="AA27" s="147">
        <v>90</v>
      </c>
      <c r="AB27" s="123">
        <v>5830</v>
      </c>
      <c r="AC27" s="124">
        <f t="shared" ref="AC27" si="20">SUM(D27,H27,L27,P27,T27,X27)</f>
        <v>0</v>
      </c>
      <c r="AD27" s="125">
        <f t="shared" ref="AD27" si="21">SUM(E27,I27,M27,Q27,U27,Y27)</f>
        <v>0</v>
      </c>
      <c r="AE27" s="148" t="s">
        <v>66</v>
      </c>
      <c r="AF27" s="148" t="s">
        <v>66</v>
      </c>
      <c r="AG27" s="142"/>
      <c r="AH27" s="143"/>
      <c r="AI27" s="144">
        <f t="shared" ref="AI27:AI30" si="22">SUM(AC27+AG27)</f>
        <v>0</v>
      </c>
      <c r="AJ27" s="145">
        <f t="shared" ref="AJ27:AJ30" si="23">SUM(AD27+AH27)</f>
        <v>0</v>
      </c>
      <c r="AK27" s="141" t="s">
        <v>128</v>
      </c>
    </row>
    <row r="28" spans="1:37" s="146" customFormat="1" ht="49.5" customHeight="1">
      <c r="A28" s="141" t="s">
        <v>130</v>
      </c>
      <c r="B28" s="123">
        <v>296550</v>
      </c>
      <c r="C28" s="123">
        <v>296550</v>
      </c>
      <c r="D28" s="124">
        <f t="shared" si="0"/>
        <v>0</v>
      </c>
      <c r="E28" s="124">
        <f t="shared" si="1"/>
        <v>0</v>
      </c>
      <c r="F28" s="147">
        <v>296400</v>
      </c>
      <c r="G28" s="147">
        <v>296400</v>
      </c>
      <c r="H28" s="124">
        <f t="shared" si="2"/>
        <v>0</v>
      </c>
      <c r="I28" s="124">
        <f t="shared" si="3"/>
        <v>0</v>
      </c>
      <c r="J28" s="147">
        <v>295070</v>
      </c>
      <c r="K28" s="147">
        <v>294170</v>
      </c>
      <c r="L28" s="124">
        <f t="shared" si="4"/>
        <v>900</v>
      </c>
      <c r="M28" s="124">
        <f t="shared" si="5"/>
        <v>60300</v>
      </c>
      <c r="N28" s="147">
        <v>294980</v>
      </c>
      <c r="O28" s="147">
        <v>292330</v>
      </c>
      <c r="P28" s="124">
        <f t="shared" si="6"/>
        <v>2650</v>
      </c>
      <c r="Q28" s="124">
        <f t="shared" si="7"/>
        <v>177550</v>
      </c>
      <c r="R28" s="123">
        <v>294210</v>
      </c>
      <c r="S28" s="123">
        <v>294220</v>
      </c>
      <c r="T28" s="124">
        <f t="shared" si="8"/>
        <v>-10</v>
      </c>
      <c r="U28" s="124">
        <f t="shared" si="9"/>
        <v>-670</v>
      </c>
      <c r="V28" s="123" t="s">
        <v>129</v>
      </c>
      <c r="W28" s="123" t="s">
        <v>129</v>
      </c>
      <c r="X28" s="124"/>
      <c r="Y28" s="124"/>
      <c r="Z28" s="123">
        <v>1477200</v>
      </c>
      <c r="AA28" s="123">
        <v>1473670</v>
      </c>
      <c r="AB28" s="123">
        <v>98142610</v>
      </c>
      <c r="AC28" s="124">
        <f t="shared" ref="AC28" si="24">SUM(D28,H28,L28,P28,T28,X28)</f>
        <v>3540</v>
      </c>
      <c r="AD28" s="125">
        <f t="shared" ref="AD28" si="25">SUM(E28,I28,M28,Q28,U28,Y28)</f>
        <v>237180</v>
      </c>
      <c r="AE28" s="148" t="s">
        <v>66</v>
      </c>
      <c r="AF28" s="148" t="s">
        <v>66</v>
      </c>
      <c r="AG28" s="142"/>
      <c r="AH28" s="143"/>
      <c r="AI28" s="144">
        <f t="shared" si="22"/>
        <v>3540</v>
      </c>
      <c r="AJ28" s="145">
        <f t="shared" si="23"/>
        <v>237180</v>
      </c>
      <c r="AK28" s="141" t="s">
        <v>130</v>
      </c>
    </row>
    <row r="29" spans="1:37" s="146" customFormat="1" ht="49.5" customHeight="1">
      <c r="A29" s="141" t="s">
        <v>131</v>
      </c>
      <c r="B29" s="123">
        <v>200</v>
      </c>
      <c r="C29" s="147">
        <v>200</v>
      </c>
      <c r="D29" s="124">
        <f t="shared" si="0"/>
        <v>0</v>
      </c>
      <c r="E29" s="124">
        <f t="shared" si="1"/>
        <v>0</v>
      </c>
      <c r="F29" s="147">
        <v>200</v>
      </c>
      <c r="G29" s="147">
        <v>200</v>
      </c>
      <c r="H29" s="124">
        <f t="shared" si="2"/>
        <v>0</v>
      </c>
      <c r="I29" s="124">
        <f t="shared" si="3"/>
        <v>0</v>
      </c>
      <c r="J29" s="147">
        <v>200</v>
      </c>
      <c r="K29" s="147">
        <v>200</v>
      </c>
      <c r="L29" s="124">
        <f t="shared" si="4"/>
        <v>0</v>
      </c>
      <c r="M29" s="124">
        <f t="shared" si="5"/>
        <v>0</v>
      </c>
      <c r="N29" s="147">
        <v>200</v>
      </c>
      <c r="O29" s="147">
        <v>200</v>
      </c>
      <c r="P29" s="124">
        <f t="shared" si="6"/>
        <v>0</v>
      </c>
      <c r="Q29" s="124">
        <f t="shared" si="7"/>
        <v>0</v>
      </c>
      <c r="R29" s="123">
        <v>200</v>
      </c>
      <c r="S29" s="123">
        <v>200</v>
      </c>
      <c r="T29" s="124">
        <f t="shared" si="8"/>
        <v>0</v>
      </c>
      <c r="U29" s="124">
        <f t="shared" si="9"/>
        <v>0</v>
      </c>
      <c r="V29" s="123">
        <v>190</v>
      </c>
      <c r="W29" s="123">
        <v>190</v>
      </c>
      <c r="X29" s="124">
        <f t="shared" si="10"/>
        <v>0</v>
      </c>
      <c r="Y29" s="124">
        <f t="shared" si="11"/>
        <v>0</v>
      </c>
      <c r="Z29" s="123">
        <v>1180</v>
      </c>
      <c r="AA29" s="147">
        <v>1180</v>
      </c>
      <c r="AB29" s="123">
        <v>78800</v>
      </c>
      <c r="AC29" s="124">
        <f t="shared" si="12"/>
        <v>0</v>
      </c>
      <c r="AD29" s="125">
        <f t="shared" si="13"/>
        <v>0</v>
      </c>
      <c r="AE29" s="148" t="s">
        <v>66</v>
      </c>
      <c r="AF29" s="148" t="s">
        <v>66</v>
      </c>
      <c r="AG29" s="142"/>
      <c r="AH29" s="143"/>
      <c r="AI29" s="144">
        <f t="shared" si="22"/>
        <v>0</v>
      </c>
      <c r="AJ29" s="145">
        <f t="shared" si="23"/>
        <v>0</v>
      </c>
      <c r="AK29" s="141" t="s">
        <v>131</v>
      </c>
    </row>
    <row r="30" spans="1:37" s="146" customFormat="1" ht="49.5" customHeight="1">
      <c r="A30" s="141" t="s">
        <v>132</v>
      </c>
      <c r="B30" s="123" t="s">
        <v>66</v>
      </c>
      <c r="C30" s="147" t="s">
        <v>66</v>
      </c>
      <c r="D30" s="124"/>
      <c r="E30" s="124"/>
      <c r="F30" s="147" t="s">
        <v>66</v>
      </c>
      <c r="G30" s="147" t="s">
        <v>66</v>
      </c>
      <c r="H30" s="124"/>
      <c r="I30" s="124"/>
      <c r="J30" s="147" t="s">
        <v>66</v>
      </c>
      <c r="K30" s="147" t="s">
        <v>66</v>
      </c>
      <c r="L30" s="124"/>
      <c r="M30" s="124"/>
      <c r="N30" s="147" t="s">
        <v>66</v>
      </c>
      <c r="O30" s="147" t="s">
        <v>66</v>
      </c>
      <c r="P30" s="124" t="e">
        <f t="shared" si="6"/>
        <v>#VALUE!</v>
      </c>
      <c r="Q30" s="124" t="e">
        <f t="shared" si="7"/>
        <v>#VALUE!</v>
      </c>
      <c r="R30" s="123" t="s">
        <v>66</v>
      </c>
      <c r="S30" s="123" t="s">
        <v>66</v>
      </c>
      <c r="T30" s="124" t="e">
        <f t="shared" si="8"/>
        <v>#VALUE!</v>
      </c>
      <c r="U30" s="124" t="e">
        <f t="shared" si="9"/>
        <v>#VALUE!</v>
      </c>
      <c r="V30" s="123" t="s">
        <v>66</v>
      </c>
      <c r="W30" s="123" t="s">
        <v>66</v>
      </c>
      <c r="X30" s="124" t="e">
        <f t="shared" si="10"/>
        <v>#VALUE!</v>
      </c>
      <c r="Y30" s="124" t="e">
        <f t="shared" si="11"/>
        <v>#VALUE!</v>
      </c>
      <c r="Z30" s="123" t="s">
        <v>66</v>
      </c>
      <c r="AA30" s="147" t="s">
        <v>66</v>
      </c>
      <c r="AB30" s="123" t="s">
        <v>66</v>
      </c>
      <c r="AC30" s="124"/>
      <c r="AD30" s="125"/>
      <c r="AE30" s="148" t="s">
        <v>66</v>
      </c>
      <c r="AF30" s="148" t="s">
        <v>66</v>
      </c>
      <c r="AG30" s="142"/>
      <c r="AH30" s="143"/>
      <c r="AI30" s="144">
        <f t="shared" si="22"/>
        <v>0</v>
      </c>
      <c r="AJ30" s="145">
        <f t="shared" si="23"/>
        <v>0</v>
      </c>
      <c r="AK30" s="141" t="s">
        <v>132</v>
      </c>
    </row>
    <row r="31" spans="1:37" s="146" customFormat="1" ht="49.5" customHeight="1">
      <c r="A31" s="141" t="s">
        <v>133</v>
      </c>
      <c r="B31" s="123">
        <v>7930</v>
      </c>
      <c r="C31" s="147">
        <v>7930</v>
      </c>
      <c r="D31" s="124">
        <f t="shared" si="0"/>
        <v>0</v>
      </c>
      <c r="E31" s="124">
        <f t="shared" si="1"/>
        <v>0</v>
      </c>
      <c r="F31" s="147">
        <v>8410</v>
      </c>
      <c r="G31" s="147">
        <v>8410</v>
      </c>
      <c r="H31" s="124">
        <f t="shared" si="2"/>
        <v>0</v>
      </c>
      <c r="I31" s="124">
        <f t="shared" si="3"/>
        <v>0</v>
      </c>
      <c r="J31" s="147">
        <v>8290</v>
      </c>
      <c r="K31" s="147">
        <v>8290</v>
      </c>
      <c r="L31" s="124">
        <f t="shared" si="4"/>
        <v>0</v>
      </c>
      <c r="M31" s="124">
        <f t="shared" si="5"/>
        <v>0</v>
      </c>
      <c r="N31" s="147">
        <v>8620</v>
      </c>
      <c r="O31" s="147">
        <v>8620</v>
      </c>
      <c r="P31" s="124">
        <f t="shared" si="6"/>
        <v>0</v>
      </c>
      <c r="Q31" s="124">
        <f t="shared" si="7"/>
        <v>0</v>
      </c>
      <c r="R31" s="123">
        <v>8400</v>
      </c>
      <c r="S31" s="123">
        <v>8400</v>
      </c>
      <c r="T31" s="124">
        <f t="shared" si="8"/>
        <v>0</v>
      </c>
      <c r="U31" s="124">
        <f t="shared" si="9"/>
        <v>0</v>
      </c>
      <c r="V31" s="123">
        <v>9170</v>
      </c>
      <c r="W31" s="123">
        <v>9170</v>
      </c>
      <c r="X31" s="124">
        <f t="shared" si="10"/>
        <v>0</v>
      </c>
      <c r="Y31" s="124">
        <f t="shared" si="11"/>
        <v>0</v>
      </c>
      <c r="Z31" s="123">
        <v>50820</v>
      </c>
      <c r="AA31" s="147">
        <v>50820</v>
      </c>
      <c r="AB31" s="123">
        <v>3388470</v>
      </c>
      <c r="AC31" s="124">
        <f t="shared" si="12"/>
        <v>0</v>
      </c>
      <c r="AD31" s="125">
        <f t="shared" si="13"/>
        <v>0</v>
      </c>
      <c r="AE31" s="148" t="s">
        <v>66</v>
      </c>
      <c r="AF31" s="148" t="s">
        <v>66</v>
      </c>
      <c r="AG31" s="142"/>
      <c r="AH31" s="143"/>
      <c r="AI31" s="144">
        <f t="shared" ref="AI31" si="26">SUM(AC31+AG31)</f>
        <v>0</v>
      </c>
      <c r="AJ31" s="145">
        <f t="shared" ref="AJ31" si="27">SUM(AD31+AH31)</f>
        <v>0</v>
      </c>
      <c r="AK31" s="141" t="s">
        <v>133</v>
      </c>
    </row>
    <row r="32" spans="1:37" s="146" customFormat="1" ht="49.5" customHeight="1">
      <c r="A32" s="141" t="s">
        <v>134</v>
      </c>
      <c r="B32" s="123">
        <v>8980</v>
      </c>
      <c r="C32" s="147">
        <v>8970</v>
      </c>
      <c r="D32" s="124">
        <f t="shared" si="0"/>
        <v>10</v>
      </c>
      <c r="E32" s="124">
        <f t="shared" si="1"/>
        <v>660</v>
      </c>
      <c r="F32" s="147">
        <v>8990</v>
      </c>
      <c r="G32" s="147">
        <v>8970</v>
      </c>
      <c r="H32" s="124">
        <f t="shared" si="2"/>
        <v>20</v>
      </c>
      <c r="I32" s="124">
        <f t="shared" si="3"/>
        <v>1320</v>
      </c>
      <c r="J32" s="147">
        <v>9030</v>
      </c>
      <c r="K32" s="147">
        <v>9000</v>
      </c>
      <c r="L32" s="124">
        <f t="shared" si="4"/>
        <v>30</v>
      </c>
      <c r="M32" s="124">
        <f t="shared" si="5"/>
        <v>2010</v>
      </c>
      <c r="N32" s="147">
        <v>8810</v>
      </c>
      <c r="O32" s="147">
        <v>8780</v>
      </c>
      <c r="P32" s="124">
        <f t="shared" si="6"/>
        <v>30</v>
      </c>
      <c r="Q32" s="124">
        <f t="shared" si="7"/>
        <v>2010</v>
      </c>
      <c r="R32" s="123">
        <v>8790</v>
      </c>
      <c r="S32" s="123">
        <v>8720</v>
      </c>
      <c r="T32" s="124">
        <f t="shared" si="8"/>
        <v>70</v>
      </c>
      <c r="U32" s="124">
        <f t="shared" si="9"/>
        <v>4690</v>
      </c>
      <c r="V32" s="123">
        <v>8860</v>
      </c>
      <c r="W32" s="123">
        <v>8400</v>
      </c>
      <c r="X32" s="124">
        <f t="shared" si="10"/>
        <v>460</v>
      </c>
      <c r="Y32" s="124">
        <f t="shared" si="11"/>
        <v>30820</v>
      </c>
      <c r="Z32" s="123">
        <v>53460</v>
      </c>
      <c r="AA32" s="147">
        <v>52850</v>
      </c>
      <c r="AB32" s="123">
        <v>3522810</v>
      </c>
      <c r="AC32" s="124">
        <f t="shared" si="12"/>
        <v>620</v>
      </c>
      <c r="AD32" s="125">
        <f t="shared" si="13"/>
        <v>41510</v>
      </c>
      <c r="AE32" s="148" t="s">
        <v>66</v>
      </c>
      <c r="AF32" s="148" t="s">
        <v>66</v>
      </c>
      <c r="AG32" s="142"/>
      <c r="AH32" s="143"/>
      <c r="AI32" s="144">
        <f t="shared" ref="AI32" si="28">SUM(AC32+AG32)</f>
        <v>620</v>
      </c>
      <c r="AJ32" s="145">
        <f t="shared" ref="AJ32" si="29">SUM(AD32+AH32)</f>
        <v>41510</v>
      </c>
      <c r="AK32" s="141" t="s">
        <v>134</v>
      </c>
    </row>
    <row r="33" spans="1:37" s="146" customFormat="1" ht="49.5" customHeight="1">
      <c r="A33" s="141" t="s">
        <v>135</v>
      </c>
      <c r="B33" s="123">
        <v>771270</v>
      </c>
      <c r="C33" s="147">
        <v>756370</v>
      </c>
      <c r="D33" s="124">
        <f t="shared" si="0"/>
        <v>14900</v>
      </c>
      <c r="E33" s="124">
        <f t="shared" si="1"/>
        <v>983400</v>
      </c>
      <c r="F33" s="147">
        <v>769530</v>
      </c>
      <c r="G33" s="147">
        <v>748480</v>
      </c>
      <c r="H33" s="124">
        <f t="shared" si="2"/>
        <v>21050</v>
      </c>
      <c r="I33" s="124">
        <f t="shared" si="3"/>
        <v>1389300</v>
      </c>
      <c r="J33" s="147">
        <v>769020</v>
      </c>
      <c r="K33" s="147">
        <v>749420</v>
      </c>
      <c r="L33" s="124">
        <f t="shared" si="4"/>
        <v>19600</v>
      </c>
      <c r="M33" s="124">
        <f t="shared" si="5"/>
        <v>1313200</v>
      </c>
      <c r="N33" s="147">
        <v>768820</v>
      </c>
      <c r="O33" s="147">
        <v>747550</v>
      </c>
      <c r="P33" s="124">
        <f t="shared" si="6"/>
        <v>21270</v>
      </c>
      <c r="Q33" s="124">
        <f t="shared" si="7"/>
        <v>1425090</v>
      </c>
      <c r="R33" s="123">
        <v>767560</v>
      </c>
      <c r="S33" s="123">
        <v>748220</v>
      </c>
      <c r="T33" s="124">
        <f t="shared" si="8"/>
        <v>19340</v>
      </c>
      <c r="U33" s="124">
        <f t="shared" si="9"/>
        <v>1295780</v>
      </c>
      <c r="V33" s="123">
        <v>767330</v>
      </c>
      <c r="W33" s="123">
        <v>740320</v>
      </c>
      <c r="X33" s="124">
        <f t="shared" si="10"/>
        <v>27010</v>
      </c>
      <c r="Y33" s="124">
        <f t="shared" si="11"/>
        <v>1809670</v>
      </c>
      <c r="Z33" s="123">
        <v>4613530</v>
      </c>
      <c r="AA33" s="147">
        <v>4490360</v>
      </c>
      <c r="AB33" s="123">
        <v>299349140</v>
      </c>
      <c r="AC33" s="124">
        <f t="shared" si="12"/>
        <v>123170</v>
      </c>
      <c r="AD33" s="125">
        <f t="shared" si="13"/>
        <v>8216440</v>
      </c>
      <c r="AE33" s="123">
        <v>284330</v>
      </c>
      <c r="AF33" s="123">
        <v>205500</v>
      </c>
      <c r="AG33" s="142">
        <f t="shared" si="14"/>
        <v>78830</v>
      </c>
      <c r="AH33" s="143">
        <f t="shared" si="15"/>
        <v>5255596.1000000006</v>
      </c>
      <c r="AI33" s="144">
        <f t="shared" si="16"/>
        <v>202000</v>
      </c>
      <c r="AJ33" s="145">
        <f t="shared" si="17"/>
        <v>13472036.100000001</v>
      </c>
      <c r="AK33" s="141" t="s">
        <v>135</v>
      </c>
    </row>
    <row r="34" spans="1:37" s="146" customFormat="1" ht="49.5" customHeight="1">
      <c r="A34" s="141" t="s">
        <v>136</v>
      </c>
      <c r="B34" s="123">
        <v>440</v>
      </c>
      <c r="C34" s="147">
        <v>440</v>
      </c>
      <c r="D34" s="124">
        <f t="shared" si="0"/>
        <v>0</v>
      </c>
      <c r="E34" s="124">
        <f t="shared" si="1"/>
        <v>0</v>
      </c>
      <c r="F34" s="147">
        <v>440</v>
      </c>
      <c r="G34" s="147">
        <v>440</v>
      </c>
      <c r="H34" s="124">
        <f t="shared" si="2"/>
        <v>0</v>
      </c>
      <c r="I34" s="124">
        <f t="shared" si="3"/>
        <v>0</v>
      </c>
      <c r="J34" s="147">
        <v>450</v>
      </c>
      <c r="K34" s="147">
        <v>450</v>
      </c>
      <c r="L34" s="124">
        <f t="shared" si="4"/>
        <v>0</v>
      </c>
      <c r="M34" s="124">
        <f t="shared" si="5"/>
        <v>0</v>
      </c>
      <c r="N34" s="147">
        <v>440</v>
      </c>
      <c r="O34" s="147">
        <v>440</v>
      </c>
      <c r="P34" s="124">
        <f t="shared" si="6"/>
        <v>0</v>
      </c>
      <c r="Q34" s="124">
        <f t="shared" si="7"/>
        <v>0</v>
      </c>
      <c r="R34" s="123">
        <v>450</v>
      </c>
      <c r="S34" s="123">
        <v>450</v>
      </c>
      <c r="T34" s="124">
        <f t="shared" si="8"/>
        <v>0</v>
      </c>
      <c r="U34" s="124">
        <f t="shared" si="9"/>
        <v>0</v>
      </c>
      <c r="V34" s="123">
        <v>440</v>
      </c>
      <c r="W34" s="123">
        <v>440</v>
      </c>
      <c r="X34" s="124">
        <f t="shared" si="10"/>
        <v>0</v>
      </c>
      <c r="Y34" s="124">
        <f t="shared" si="11"/>
        <v>0</v>
      </c>
      <c r="Z34" s="123">
        <v>2660</v>
      </c>
      <c r="AA34" s="147">
        <v>2660</v>
      </c>
      <c r="AB34" s="123">
        <v>177410</v>
      </c>
      <c r="AC34" s="124">
        <f t="shared" si="12"/>
        <v>0</v>
      </c>
      <c r="AD34" s="125">
        <f t="shared" si="13"/>
        <v>0</v>
      </c>
      <c r="AE34" s="148" t="s">
        <v>66</v>
      </c>
      <c r="AF34" s="148" t="s">
        <v>66</v>
      </c>
      <c r="AG34" s="142"/>
      <c r="AH34" s="143"/>
      <c r="AI34" s="144">
        <f t="shared" si="16"/>
        <v>0</v>
      </c>
      <c r="AJ34" s="144">
        <f t="shared" si="16"/>
        <v>0</v>
      </c>
      <c r="AK34" s="141" t="s">
        <v>136</v>
      </c>
    </row>
    <row r="35" spans="1:37" ht="49.5" customHeight="1">
      <c r="A35" s="151" t="s">
        <v>91</v>
      </c>
      <c r="B35" s="152">
        <v>28728180</v>
      </c>
      <c r="C35" s="152">
        <v>28632640</v>
      </c>
      <c r="D35" s="124">
        <f t="shared" si="0"/>
        <v>95540</v>
      </c>
      <c r="E35" s="124">
        <f t="shared" si="1"/>
        <v>6305640</v>
      </c>
      <c r="F35" s="152">
        <v>28729520</v>
      </c>
      <c r="G35" s="152">
        <v>28593000</v>
      </c>
      <c r="H35" s="124">
        <f t="shared" si="2"/>
        <v>136520</v>
      </c>
      <c r="I35" s="124">
        <f t="shared" si="3"/>
        <v>9010320</v>
      </c>
      <c r="J35" s="152">
        <v>28731090</v>
      </c>
      <c r="K35" s="152">
        <v>28592570</v>
      </c>
      <c r="L35" s="124">
        <f t="shared" si="4"/>
        <v>138520</v>
      </c>
      <c r="M35" s="124">
        <f t="shared" si="5"/>
        <v>9280840</v>
      </c>
      <c r="N35" s="152">
        <v>28771900</v>
      </c>
      <c r="O35" s="152">
        <v>28671830</v>
      </c>
      <c r="P35" s="124">
        <f t="shared" si="6"/>
        <v>100070</v>
      </c>
      <c r="Q35" s="124">
        <f t="shared" si="7"/>
        <v>6704690</v>
      </c>
      <c r="R35" s="152">
        <v>28787010</v>
      </c>
      <c r="S35" s="152">
        <v>28640510</v>
      </c>
      <c r="T35" s="124">
        <f t="shared" si="8"/>
        <v>146500</v>
      </c>
      <c r="U35" s="124">
        <f t="shared" si="9"/>
        <v>9815500</v>
      </c>
      <c r="V35" s="152">
        <v>28578200</v>
      </c>
      <c r="W35" s="152">
        <v>28008150</v>
      </c>
      <c r="X35" s="124">
        <f t="shared" si="10"/>
        <v>570050</v>
      </c>
      <c r="Y35" s="124">
        <f t="shared" si="11"/>
        <v>38193350</v>
      </c>
      <c r="Z35" s="152">
        <v>172325900</v>
      </c>
      <c r="AA35" s="152">
        <v>171138690</v>
      </c>
      <c r="AB35" s="152">
        <v>11409066400</v>
      </c>
      <c r="AC35" s="124">
        <f t="shared" si="12"/>
        <v>1187200</v>
      </c>
      <c r="AD35" s="125">
        <f t="shared" si="13"/>
        <v>79310340</v>
      </c>
      <c r="AE35" s="153">
        <v>11704050</v>
      </c>
      <c r="AF35" s="153">
        <v>9279210</v>
      </c>
      <c r="AG35" s="142">
        <f t="shared" si="14"/>
        <v>2424840</v>
      </c>
      <c r="AH35" s="143">
        <f t="shared" si="15"/>
        <v>161664082.80000001</v>
      </c>
      <c r="AI35" s="144">
        <f t="shared" si="16"/>
        <v>3612040</v>
      </c>
      <c r="AJ35" s="145">
        <f t="shared" si="17"/>
        <v>240974422.80000001</v>
      </c>
      <c r="AK35" s="151" t="s">
        <v>91</v>
      </c>
    </row>
    <row r="36" spans="1:37" ht="15" customHeight="1">
      <c r="AA36" s="84"/>
    </row>
    <row r="37" spans="1:37" ht="15" customHeight="1">
      <c r="AF37" s="84"/>
    </row>
  </sheetData>
  <sheetProtection formatCells="0" formatColumns="0"/>
  <phoneticPr fontId="13" type="noConversion"/>
  <hyperlinks>
    <hyperlink ref="A4" location="Notes!A1" display="Some cells refer to notes which can be found on the notes worksheet." xr:uid="{D01085F9-B4CB-4CFE-8A6B-48EF2D4AA3AB}"/>
  </hyperlink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2F08D-85AE-46A8-8145-73321A1D85A6}">
  <dimension ref="A1:T16"/>
  <sheetViews>
    <sheetView showGridLines="0" topLeftCell="J1" zoomScale="80" zoomScaleNormal="80" workbookViewId="0">
      <selection activeCell="S13" sqref="S13"/>
    </sheetView>
  </sheetViews>
  <sheetFormatPr baseColWidth="10" defaultColWidth="18.85546875" defaultRowHeight="15" customHeight="1"/>
  <cols>
    <col min="2" max="2" width="16.140625" customWidth="1"/>
  </cols>
  <sheetData>
    <row r="1" spans="1:20" ht="18">
      <c r="A1" s="1" t="s">
        <v>137</v>
      </c>
    </row>
    <row r="2" spans="1:20" ht="18">
      <c r="A2" s="1" t="s">
        <v>138</v>
      </c>
    </row>
    <row r="3" spans="1:20" ht="16">
      <c r="A3" s="20" t="s">
        <v>21</v>
      </c>
    </row>
    <row r="4" spans="1:20" ht="16">
      <c r="A4" s="32" t="s">
        <v>51</v>
      </c>
    </row>
    <row r="5" spans="1:20" ht="16">
      <c r="A5" s="20" t="s">
        <v>52</v>
      </c>
      <c r="B5" s="82"/>
      <c r="C5" s="82"/>
      <c r="D5" s="82"/>
      <c r="E5" s="82"/>
      <c r="F5" s="82"/>
      <c r="G5" s="82"/>
      <c r="H5" s="82"/>
      <c r="I5" s="82"/>
      <c r="J5" s="82"/>
      <c r="K5" s="82"/>
      <c r="L5" s="82"/>
      <c r="M5" s="82"/>
      <c r="N5" s="82"/>
      <c r="O5" s="82"/>
      <c r="P5" s="82"/>
      <c r="Q5" s="82"/>
    </row>
    <row r="6" spans="1:20" ht="68">
      <c r="A6" s="101" t="s">
        <v>139</v>
      </c>
      <c r="B6" s="37" t="s">
        <v>94</v>
      </c>
      <c r="C6" s="38" t="s">
        <v>95</v>
      </c>
      <c r="D6" s="38" t="s">
        <v>96</v>
      </c>
      <c r="E6" s="38" t="s">
        <v>97</v>
      </c>
      <c r="F6" s="38" t="s">
        <v>98</v>
      </c>
      <c r="G6" s="58" t="s">
        <v>99</v>
      </c>
      <c r="H6" s="97" t="s">
        <v>100</v>
      </c>
      <c r="I6" s="97" t="s">
        <v>101</v>
      </c>
      <c r="J6" s="97" t="s">
        <v>102</v>
      </c>
      <c r="K6" s="97" t="s">
        <v>103</v>
      </c>
      <c r="L6" s="97" t="s">
        <v>104</v>
      </c>
      <c r="M6" s="99" t="s">
        <v>105</v>
      </c>
      <c r="N6" s="98" t="s">
        <v>106</v>
      </c>
      <c r="O6" s="98" t="s">
        <v>107</v>
      </c>
      <c r="P6" s="96" t="s">
        <v>108</v>
      </c>
      <c r="Q6" s="102" t="s">
        <v>110</v>
      </c>
      <c r="R6" s="119" t="s">
        <v>2043</v>
      </c>
      <c r="S6" s="119" t="s">
        <v>2044</v>
      </c>
      <c r="T6" s="11" t="s">
        <v>2045</v>
      </c>
    </row>
    <row r="7" spans="1:20" ht="45" customHeight="1">
      <c r="A7" s="113" t="s">
        <v>140</v>
      </c>
      <c r="B7" s="107">
        <v>9302360</v>
      </c>
      <c r="C7" s="107">
        <v>9239390</v>
      </c>
      <c r="D7" s="107">
        <v>9549290</v>
      </c>
      <c r="E7" s="107">
        <v>9457400</v>
      </c>
      <c r="F7" s="107">
        <v>9504740</v>
      </c>
      <c r="G7" s="107">
        <v>9442140</v>
      </c>
      <c r="H7" s="107">
        <v>9467390</v>
      </c>
      <c r="I7" s="107">
        <v>9440100</v>
      </c>
      <c r="J7" s="108">
        <v>9469300</v>
      </c>
      <c r="K7" s="108">
        <v>9433440</v>
      </c>
      <c r="L7" s="108">
        <v>9231780</v>
      </c>
      <c r="M7" s="109">
        <v>8882310</v>
      </c>
      <c r="N7" s="107">
        <v>56524860</v>
      </c>
      <c r="O7" s="107">
        <v>55894780</v>
      </c>
      <c r="P7" s="114">
        <v>3726253340</v>
      </c>
      <c r="Q7" s="115" t="s">
        <v>77</v>
      </c>
      <c r="R7" s="51">
        <f>SUM(N7-O7)</f>
        <v>630080</v>
      </c>
      <c r="T7" s="23" t="s">
        <v>140</v>
      </c>
    </row>
    <row r="8" spans="1:20" ht="45" customHeight="1">
      <c r="A8" s="116" t="s">
        <v>141</v>
      </c>
      <c r="B8" s="110">
        <v>9252100</v>
      </c>
      <c r="C8" s="110">
        <v>9174990</v>
      </c>
      <c r="D8" s="110">
        <v>9174270</v>
      </c>
      <c r="E8" s="110">
        <v>9117070</v>
      </c>
      <c r="F8" s="110">
        <v>9269400</v>
      </c>
      <c r="G8" s="110">
        <v>9083760</v>
      </c>
      <c r="H8" s="110">
        <v>9270570</v>
      </c>
      <c r="I8" s="110">
        <v>9031620</v>
      </c>
      <c r="J8" s="108">
        <v>9342170</v>
      </c>
      <c r="K8" s="108">
        <v>9289350</v>
      </c>
      <c r="L8" s="108">
        <v>9383510</v>
      </c>
      <c r="M8" s="109">
        <v>9014220</v>
      </c>
      <c r="N8" s="110">
        <v>55692020</v>
      </c>
      <c r="O8" s="108">
        <v>54711020</v>
      </c>
      <c r="P8" s="109">
        <v>3647345940</v>
      </c>
      <c r="Q8" s="117" t="s">
        <v>77</v>
      </c>
      <c r="R8" s="51">
        <f>SUM(N8-O8)</f>
        <v>981000</v>
      </c>
      <c r="T8" s="24" t="s">
        <v>141</v>
      </c>
    </row>
    <row r="9" spans="1:20" ht="45" customHeight="1">
      <c r="A9" s="116" t="s">
        <v>142</v>
      </c>
      <c r="B9" s="108">
        <v>6028900</v>
      </c>
      <c r="C9" s="108">
        <v>6149010</v>
      </c>
      <c r="D9" s="108">
        <v>5849820</v>
      </c>
      <c r="E9" s="108">
        <v>5945200</v>
      </c>
      <c r="F9" s="108">
        <v>5816300</v>
      </c>
      <c r="G9" s="108">
        <v>5983380</v>
      </c>
      <c r="H9" s="108">
        <v>5878470</v>
      </c>
      <c r="I9" s="108">
        <v>6111110</v>
      </c>
      <c r="J9" s="108">
        <v>5832910</v>
      </c>
      <c r="K9" s="108">
        <v>5831030</v>
      </c>
      <c r="L9" s="108">
        <v>5823650</v>
      </c>
      <c r="M9" s="109">
        <v>6030420</v>
      </c>
      <c r="N9" s="108">
        <v>35230050</v>
      </c>
      <c r="O9" s="108">
        <v>36050160</v>
      </c>
      <c r="P9" s="109">
        <v>2403266310</v>
      </c>
      <c r="Q9" s="117" t="s">
        <v>77</v>
      </c>
      <c r="R9" s="51">
        <f>SUM(N9-O9)</f>
        <v>-820110</v>
      </c>
      <c r="T9" s="24" t="s">
        <v>142</v>
      </c>
    </row>
    <row r="10" spans="1:20" ht="45" customHeight="1">
      <c r="A10" s="116" t="s">
        <v>143</v>
      </c>
      <c r="B10" s="108">
        <v>2092760</v>
      </c>
      <c r="C10" s="108">
        <v>2077260</v>
      </c>
      <c r="D10" s="108">
        <v>2126890</v>
      </c>
      <c r="E10" s="108">
        <v>2100360</v>
      </c>
      <c r="F10" s="108">
        <v>2135350</v>
      </c>
      <c r="G10" s="108">
        <v>2123000</v>
      </c>
      <c r="H10" s="108">
        <v>2171580</v>
      </c>
      <c r="I10" s="108">
        <v>2145030</v>
      </c>
      <c r="J10" s="108">
        <v>2184040</v>
      </c>
      <c r="K10" s="108">
        <v>2158270</v>
      </c>
      <c r="L10" s="108">
        <v>2202810</v>
      </c>
      <c r="M10" s="109">
        <v>2174760</v>
      </c>
      <c r="N10" s="108">
        <v>12913430</v>
      </c>
      <c r="O10" s="108">
        <v>12778690</v>
      </c>
      <c r="P10" s="109">
        <v>851994670</v>
      </c>
      <c r="Q10" s="117" t="s">
        <v>77</v>
      </c>
      <c r="R10" s="51">
        <f>SUM(N10-O10)</f>
        <v>134740</v>
      </c>
      <c r="T10" s="24" t="s">
        <v>143</v>
      </c>
    </row>
    <row r="11" spans="1:20" ht="45" customHeight="1">
      <c r="A11" s="116" t="s">
        <v>144</v>
      </c>
      <c r="B11" s="108">
        <v>2052060</v>
      </c>
      <c r="C11" s="108">
        <v>1991980</v>
      </c>
      <c r="D11" s="108">
        <v>2029250</v>
      </c>
      <c r="E11" s="108">
        <v>1972970</v>
      </c>
      <c r="F11" s="108">
        <v>2005300</v>
      </c>
      <c r="G11" s="108">
        <v>1960280</v>
      </c>
      <c r="H11" s="108">
        <v>1983890</v>
      </c>
      <c r="I11" s="108">
        <v>1943970</v>
      </c>
      <c r="J11" s="108">
        <v>1958580</v>
      </c>
      <c r="K11" s="108">
        <v>1928410</v>
      </c>
      <c r="L11" s="108">
        <v>1936440</v>
      </c>
      <c r="M11" s="109">
        <v>1906430</v>
      </c>
      <c r="N11" s="111">
        <v>11965530</v>
      </c>
      <c r="O11" s="111">
        <v>11704050</v>
      </c>
      <c r="P11" s="112">
        <v>780206140</v>
      </c>
      <c r="Q11" s="117">
        <v>9279210</v>
      </c>
      <c r="R11" s="51">
        <f>SUM(N11-O11)</f>
        <v>261480</v>
      </c>
      <c r="S11" s="51">
        <f>SUM(N11-R11-Q11)</f>
        <v>2424840</v>
      </c>
      <c r="T11" s="24" t="s">
        <v>144</v>
      </c>
    </row>
    <row r="12" spans="1:20" ht="45" customHeight="1">
      <c r="A12" s="103" t="s">
        <v>91</v>
      </c>
      <c r="B12" s="104">
        <v>28728180</v>
      </c>
      <c r="C12" s="104">
        <v>28632640</v>
      </c>
      <c r="D12" s="104">
        <v>28729520</v>
      </c>
      <c r="E12" s="104">
        <v>28593000</v>
      </c>
      <c r="F12" s="104">
        <v>28731090</v>
      </c>
      <c r="G12" s="104">
        <v>28592570</v>
      </c>
      <c r="H12" s="104">
        <v>28771900</v>
      </c>
      <c r="I12" s="104">
        <v>28671830</v>
      </c>
      <c r="J12" s="104">
        <v>28787010</v>
      </c>
      <c r="K12" s="104">
        <v>28640510</v>
      </c>
      <c r="L12" s="104">
        <v>28578200</v>
      </c>
      <c r="M12" s="100">
        <v>28008150</v>
      </c>
      <c r="N12" s="104">
        <v>172325900</v>
      </c>
      <c r="O12" s="105">
        <v>171138690</v>
      </c>
      <c r="P12" s="106">
        <v>11409066400</v>
      </c>
      <c r="Q12" s="121">
        <v>9279210</v>
      </c>
      <c r="R12" s="122">
        <f>SUM(R7:R11)</f>
        <v>1187190</v>
      </c>
      <c r="S12" s="122">
        <f>S11</f>
        <v>2424840</v>
      </c>
      <c r="T12" s="120" t="s">
        <v>91</v>
      </c>
    </row>
    <row r="13" spans="1:20" ht="35" customHeight="1">
      <c r="R13" s="155" t="s">
        <v>2064</v>
      </c>
      <c r="S13" s="155" t="s">
        <v>2065</v>
      </c>
    </row>
    <row r="15" spans="1:20" ht="16.5" customHeight="1">
      <c r="B15" s="51"/>
      <c r="C15" s="51"/>
    </row>
    <row r="16" spans="1:20" ht="15" customHeight="1">
      <c r="N16" s="51"/>
    </row>
  </sheetData>
  <sheetProtection formatCells="0" formatColumns="0"/>
  <hyperlinks>
    <hyperlink ref="A4" location="Notes!A1" display="Some cells refer to notes which can be found on the notes worksheet." xr:uid="{5AF1CCF6-15BE-420A-8B30-56C9BDFEB1F2}"/>
  </hyperlink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52A60-1272-466F-B516-EC9C8AD53288}">
  <dimension ref="A1:I16"/>
  <sheetViews>
    <sheetView showGridLines="0" zoomScale="85" zoomScaleNormal="85" workbookViewId="0">
      <selection activeCell="E5" sqref="E5"/>
    </sheetView>
  </sheetViews>
  <sheetFormatPr baseColWidth="10" defaultColWidth="18.85546875" defaultRowHeight="16"/>
  <cols>
    <col min="5" max="5" width="18.85546875" style="126"/>
    <col min="8" max="9" width="18.85546875" style="126"/>
  </cols>
  <sheetData>
    <row r="1" spans="1:9" ht="136.5" customHeight="1">
      <c r="A1" s="156" t="s">
        <v>146</v>
      </c>
      <c r="B1" s="156" t="s">
        <v>147</v>
      </c>
      <c r="C1" s="156" t="s">
        <v>148</v>
      </c>
      <c r="D1" s="156" t="s">
        <v>149</v>
      </c>
      <c r="E1" s="157" t="s">
        <v>2066</v>
      </c>
      <c r="F1" s="156" t="s">
        <v>150</v>
      </c>
      <c r="G1" s="156" t="s">
        <v>151</v>
      </c>
      <c r="H1" s="157" t="s">
        <v>2067</v>
      </c>
      <c r="I1" s="157" t="s">
        <v>2068</v>
      </c>
    </row>
    <row r="2" spans="1:9" ht="45" customHeight="1">
      <c r="A2" s="158" t="s">
        <v>164</v>
      </c>
      <c r="B2" s="158" t="s">
        <v>165</v>
      </c>
      <c r="C2" s="159">
        <v>16862190</v>
      </c>
      <c r="D2" s="159">
        <v>16594570</v>
      </c>
      <c r="E2" s="160">
        <f t="shared" ref="E2:E13" si="0">SUM(C2-D2)</f>
        <v>267620</v>
      </c>
      <c r="F2" s="159">
        <v>1745270</v>
      </c>
      <c r="G2" s="159">
        <v>1154700</v>
      </c>
      <c r="H2" s="161">
        <f t="shared" ref="H2:H13" si="1">SUM(F2-G2)</f>
        <v>590570</v>
      </c>
      <c r="I2" s="162">
        <f t="shared" ref="I2:I13" si="2">SUM(E2+H2)*66.67</f>
        <v>57215527.300000004</v>
      </c>
    </row>
    <row r="3" spans="1:9" ht="45" customHeight="1">
      <c r="A3" s="158" t="s">
        <v>154</v>
      </c>
      <c r="B3" s="158" t="s">
        <v>155</v>
      </c>
      <c r="C3" s="159">
        <v>14391860</v>
      </c>
      <c r="D3" s="159">
        <v>14102390</v>
      </c>
      <c r="E3" s="160">
        <f t="shared" si="0"/>
        <v>289470</v>
      </c>
      <c r="F3" s="159">
        <v>1036190</v>
      </c>
      <c r="G3" s="159">
        <v>783460</v>
      </c>
      <c r="H3" s="161">
        <f t="shared" si="1"/>
        <v>252730</v>
      </c>
      <c r="I3" s="162">
        <f t="shared" si="2"/>
        <v>36148474</v>
      </c>
    </row>
    <row r="4" spans="1:9" ht="45" customHeight="1">
      <c r="A4" s="158" t="s">
        <v>166</v>
      </c>
      <c r="B4" s="158" t="s">
        <v>167</v>
      </c>
      <c r="C4" s="159">
        <v>18068570</v>
      </c>
      <c r="D4" s="159">
        <v>17796300</v>
      </c>
      <c r="E4" s="160">
        <f t="shared" si="0"/>
        <v>272270</v>
      </c>
      <c r="F4" s="159">
        <v>881540</v>
      </c>
      <c r="G4" s="159">
        <v>655380</v>
      </c>
      <c r="H4" s="161">
        <f t="shared" si="1"/>
        <v>226160</v>
      </c>
      <c r="I4" s="162">
        <f t="shared" si="2"/>
        <v>33230328.100000001</v>
      </c>
    </row>
    <row r="5" spans="1:9" ht="45" customHeight="1">
      <c r="A5" s="158" t="s">
        <v>160</v>
      </c>
      <c r="B5" s="158" t="s">
        <v>161</v>
      </c>
      <c r="C5" s="159">
        <v>11165850</v>
      </c>
      <c r="D5" s="159">
        <v>10921150</v>
      </c>
      <c r="E5" s="160">
        <f t="shared" si="0"/>
        <v>244700</v>
      </c>
      <c r="F5" s="159">
        <v>835480</v>
      </c>
      <c r="G5" s="159">
        <v>644840</v>
      </c>
      <c r="H5" s="161">
        <f t="shared" si="1"/>
        <v>190640</v>
      </c>
      <c r="I5" s="162">
        <f t="shared" si="2"/>
        <v>29024117.800000001</v>
      </c>
    </row>
    <row r="6" spans="1:9" ht="45" customHeight="1">
      <c r="A6" s="158" t="s">
        <v>172</v>
      </c>
      <c r="B6" s="158" t="s">
        <v>173</v>
      </c>
      <c r="C6" s="159">
        <v>10631650</v>
      </c>
      <c r="D6" s="159">
        <v>10447520</v>
      </c>
      <c r="E6" s="160">
        <f t="shared" si="0"/>
        <v>184130</v>
      </c>
      <c r="F6" s="159">
        <v>986790</v>
      </c>
      <c r="G6" s="159">
        <v>735620</v>
      </c>
      <c r="H6" s="161">
        <f t="shared" si="1"/>
        <v>251170</v>
      </c>
      <c r="I6" s="162">
        <f t="shared" si="2"/>
        <v>29021451</v>
      </c>
    </row>
    <row r="7" spans="1:9" ht="45" customHeight="1">
      <c r="A7" s="158" t="s">
        <v>162</v>
      </c>
      <c r="B7" s="158" t="s">
        <v>163</v>
      </c>
      <c r="C7" s="159">
        <v>12298140</v>
      </c>
      <c r="D7" s="159">
        <v>12028270</v>
      </c>
      <c r="E7" s="160">
        <f t="shared" si="0"/>
        <v>269870</v>
      </c>
      <c r="F7" s="159">
        <v>643370</v>
      </c>
      <c r="G7" s="159">
        <v>500760</v>
      </c>
      <c r="H7" s="161">
        <f t="shared" si="1"/>
        <v>142610</v>
      </c>
      <c r="I7" s="162">
        <f t="shared" si="2"/>
        <v>27500041.600000001</v>
      </c>
    </row>
    <row r="8" spans="1:9" ht="45" customHeight="1">
      <c r="A8" s="158" t="s">
        <v>156</v>
      </c>
      <c r="B8" s="158" t="s">
        <v>157</v>
      </c>
      <c r="C8" s="159">
        <v>10816320</v>
      </c>
      <c r="D8" s="159">
        <v>10570370</v>
      </c>
      <c r="E8" s="160">
        <f t="shared" si="0"/>
        <v>245950</v>
      </c>
      <c r="F8" s="159">
        <v>703530</v>
      </c>
      <c r="G8" s="159">
        <v>549360</v>
      </c>
      <c r="H8" s="161">
        <f t="shared" si="1"/>
        <v>154170</v>
      </c>
      <c r="I8" s="162">
        <f t="shared" si="2"/>
        <v>26676000.400000002</v>
      </c>
    </row>
    <row r="9" spans="1:9" ht="45" customHeight="1">
      <c r="A9" s="158" t="s">
        <v>168</v>
      </c>
      <c r="B9" s="158" t="s">
        <v>169</v>
      </c>
      <c r="C9" s="159">
        <v>11888750</v>
      </c>
      <c r="D9" s="159">
        <v>11708470</v>
      </c>
      <c r="E9" s="160">
        <f t="shared" si="0"/>
        <v>180280</v>
      </c>
      <c r="F9" s="159">
        <v>694870</v>
      </c>
      <c r="G9" s="159">
        <v>530580</v>
      </c>
      <c r="H9" s="161">
        <f t="shared" si="1"/>
        <v>164290</v>
      </c>
      <c r="I9" s="162">
        <f t="shared" si="2"/>
        <v>22972481.900000002</v>
      </c>
    </row>
    <row r="10" spans="1:9" ht="45" customHeight="1">
      <c r="A10" s="158" t="s">
        <v>158</v>
      </c>
      <c r="B10" s="158" t="s">
        <v>159</v>
      </c>
      <c r="C10" s="159">
        <v>9522530</v>
      </c>
      <c r="D10" s="159">
        <v>9308350</v>
      </c>
      <c r="E10" s="160">
        <f t="shared" si="0"/>
        <v>214180</v>
      </c>
      <c r="F10" s="159">
        <v>542400</v>
      </c>
      <c r="G10" s="159">
        <v>434010</v>
      </c>
      <c r="H10" s="161">
        <f t="shared" si="1"/>
        <v>108390</v>
      </c>
      <c r="I10" s="162">
        <f t="shared" si="2"/>
        <v>21505741.900000002</v>
      </c>
    </row>
    <row r="11" spans="1:9" ht="45" customHeight="1">
      <c r="A11" s="158" t="s">
        <v>170</v>
      </c>
      <c r="B11" s="158" t="s">
        <v>171</v>
      </c>
      <c r="C11" s="159">
        <v>6385160</v>
      </c>
      <c r="D11" s="159">
        <v>6287160</v>
      </c>
      <c r="E11" s="160">
        <f t="shared" si="0"/>
        <v>98000</v>
      </c>
      <c r="F11" s="159">
        <v>458070</v>
      </c>
      <c r="G11" s="159">
        <v>355060</v>
      </c>
      <c r="H11" s="161">
        <f t="shared" si="1"/>
        <v>103010</v>
      </c>
      <c r="I11" s="162">
        <f t="shared" si="2"/>
        <v>13401336.700000001</v>
      </c>
    </row>
    <row r="12" spans="1:9" ht="45" customHeight="1">
      <c r="A12" s="158" t="s">
        <v>152</v>
      </c>
      <c r="B12" s="158" t="s">
        <v>153</v>
      </c>
      <c r="C12" s="159">
        <v>5470340</v>
      </c>
      <c r="D12" s="159">
        <v>5348290</v>
      </c>
      <c r="E12" s="160">
        <f t="shared" si="0"/>
        <v>122050</v>
      </c>
      <c r="F12" s="159">
        <v>339440</v>
      </c>
      <c r="G12" s="159">
        <v>267050</v>
      </c>
      <c r="H12" s="161">
        <f t="shared" si="1"/>
        <v>72390</v>
      </c>
      <c r="I12" s="162">
        <f t="shared" si="2"/>
        <v>12963314.800000001</v>
      </c>
    </row>
    <row r="13" spans="1:9" ht="45" customHeight="1">
      <c r="A13" s="158" t="s">
        <v>174</v>
      </c>
      <c r="B13" s="158" t="s">
        <v>174</v>
      </c>
      <c r="C13" s="159">
        <v>852720</v>
      </c>
      <c r="D13" s="159">
        <v>848710</v>
      </c>
      <c r="E13" s="160">
        <f t="shared" si="0"/>
        <v>4010</v>
      </c>
      <c r="F13" s="159">
        <v>4620</v>
      </c>
      <c r="G13" s="159">
        <v>3090</v>
      </c>
      <c r="H13" s="161">
        <f t="shared" si="1"/>
        <v>1530</v>
      </c>
      <c r="I13" s="162">
        <f t="shared" si="2"/>
        <v>369351.8</v>
      </c>
    </row>
    <row r="14" spans="1:9" ht="45" customHeight="1">
      <c r="A14" s="163" t="s">
        <v>91</v>
      </c>
      <c r="B14" s="163"/>
      <c r="C14" s="163">
        <v>128354070</v>
      </c>
      <c r="D14" s="163">
        <v>125961540</v>
      </c>
      <c r="E14" s="164"/>
      <c r="F14" s="163">
        <v>8871570</v>
      </c>
      <c r="G14" s="163">
        <v>6613910</v>
      </c>
      <c r="H14" s="165"/>
      <c r="I14" s="166"/>
    </row>
    <row r="16" spans="1:9">
      <c r="F16" s="64"/>
      <c r="G16" s="64"/>
    </row>
  </sheetData>
  <sheetProtection formatCells="0" formatColumns="0"/>
  <autoFilter ref="A1:I1" xr:uid="{67952A60-1272-466F-B516-EC9C8AD53288}">
    <sortState xmlns:xlrd2="http://schemas.microsoft.com/office/spreadsheetml/2017/richdata2" ref="A2:I14">
      <sortCondition descending="1" ref="I1:I14"/>
    </sortState>
  </autoFilter>
  <phoneticPr fontId="13" type="noConversion"/>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2C50B-870C-4117-9C10-6D3FC75D8D67}">
  <sheetPr filterMode="1"/>
  <dimension ref="A1:M368"/>
  <sheetViews>
    <sheetView showGridLines="0" tabSelected="1" zoomScale="85" zoomScaleNormal="85" workbookViewId="0">
      <selection sqref="A1:M302"/>
    </sheetView>
  </sheetViews>
  <sheetFormatPr baseColWidth="10" defaultColWidth="18.85546875" defaultRowHeight="15" customHeight="1"/>
  <cols>
    <col min="2" max="5" width="18.85546875" hidden="1" customWidth="1"/>
    <col min="6" max="6" width="18.85546875" style="126" hidden="1" customWidth="1"/>
    <col min="7" max="8" width="18.85546875" style="74" hidden="1" customWidth="1"/>
    <col min="9" max="10" width="18.85546875" style="126" hidden="1" customWidth="1"/>
    <col min="11" max="13" width="18.85546875" style="126"/>
  </cols>
  <sheetData>
    <row r="1" spans="1:13" ht="134" customHeight="1">
      <c r="A1" s="156" t="s">
        <v>175</v>
      </c>
      <c r="B1" s="156" t="s">
        <v>147</v>
      </c>
      <c r="C1" s="156" t="s">
        <v>146</v>
      </c>
      <c r="D1" s="156" t="s">
        <v>148</v>
      </c>
      <c r="E1" s="156" t="s">
        <v>149</v>
      </c>
      <c r="F1" s="157" t="s">
        <v>2066</v>
      </c>
      <c r="G1" s="156" t="s">
        <v>150</v>
      </c>
      <c r="H1" s="156" t="s">
        <v>151</v>
      </c>
      <c r="I1" s="157" t="s">
        <v>2067</v>
      </c>
      <c r="J1" s="157" t="s">
        <v>2071</v>
      </c>
      <c r="K1" s="157" t="s">
        <v>2070</v>
      </c>
      <c r="L1" s="157" t="s">
        <v>2072</v>
      </c>
      <c r="M1" s="157" t="s">
        <v>2069</v>
      </c>
    </row>
    <row r="2" spans="1:13" s="20" customFormat="1" ht="31.5" hidden="1" customHeight="1">
      <c r="A2" s="167" t="s">
        <v>746</v>
      </c>
      <c r="B2" s="167" t="s">
        <v>747</v>
      </c>
      <c r="C2" s="167" t="s">
        <v>168</v>
      </c>
      <c r="D2" s="168">
        <v>5480</v>
      </c>
      <c r="E2" s="168">
        <v>5430</v>
      </c>
      <c r="F2" s="169">
        <f t="shared" ref="F2:F65" si="0">SUM(D2-E2)</f>
        <v>50</v>
      </c>
      <c r="G2" s="170" t="s">
        <v>66</v>
      </c>
      <c r="H2" s="170" t="s">
        <v>66</v>
      </c>
      <c r="I2" s="169" t="e">
        <f t="shared" ref="I2:I65" si="1">SUM(G2-H2)</f>
        <v>#VALUE!</v>
      </c>
      <c r="J2" s="169">
        <f t="shared" ref="J2:J65" si="2">SUM(D2,G2)</f>
        <v>5480</v>
      </c>
      <c r="K2" s="169" t="e">
        <f t="shared" ref="K2:K65" si="3">SUM(F2+I2)</f>
        <v>#VALUE!</v>
      </c>
      <c r="L2" s="178" t="e">
        <f t="shared" ref="L2:L65" si="4">SUM(K2/J2)</f>
        <v>#VALUE!</v>
      </c>
      <c r="M2" s="171" t="e">
        <f t="shared" ref="M2:M33" si="5">SUM(F2+I2)*66.67</f>
        <v>#VALUE!</v>
      </c>
    </row>
    <row r="3" spans="1:13" s="20" customFormat="1" ht="31.5" hidden="1" customHeight="1">
      <c r="A3" s="167" t="s">
        <v>576</v>
      </c>
      <c r="B3" s="167" t="s">
        <v>577</v>
      </c>
      <c r="C3" s="167" t="s">
        <v>164</v>
      </c>
      <c r="D3" s="168">
        <v>567220</v>
      </c>
      <c r="E3" s="168">
        <v>556710</v>
      </c>
      <c r="F3" s="169">
        <f t="shared" si="0"/>
        <v>10510</v>
      </c>
      <c r="G3" s="170">
        <v>77260</v>
      </c>
      <c r="H3" s="170">
        <v>45090</v>
      </c>
      <c r="I3" s="169">
        <f t="shared" si="1"/>
        <v>32170</v>
      </c>
      <c r="J3" s="169">
        <f t="shared" si="2"/>
        <v>644480</v>
      </c>
      <c r="K3" s="169">
        <f t="shared" si="3"/>
        <v>42680</v>
      </c>
      <c r="L3" s="179">
        <f t="shared" si="4"/>
        <v>6.6223932472691163E-2</v>
      </c>
      <c r="M3" s="171">
        <f t="shared" si="5"/>
        <v>2845475.6</v>
      </c>
    </row>
    <row r="4" spans="1:13" s="20" customFormat="1" ht="31.5" hidden="1" customHeight="1">
      <c r="A4" s="167" t="s">
        <v>550</v>
      </c>
      <c r="B4" s="167" t="s">
        <v>551</v>
      </c>
      <c r="C4" s="167" t="s">
        <v>164</v>
      </c>
      <c r="D4" s="168">
        <v>506590</v>
      </c>
      <c r="E4" s="168">
        <v>498800</v>
      </c>
      <c r="F4" s="169">
        <f t="shared" si="0"/>
        <v>7790</v>
      </c>
      <c r="G4" s="170">
        <v>81860</v>
      </c>
      <c r="H4" s="170">
        <v>51760</v>
      </c>
      <c r="I4" s="169">
        <f t="shared" si="1"/>
        <v>30100</v>
      </c>
      <c r="J4" s="169">
        <f t="shared" si="2"/>
        <v>588450</v>
      </c>
      <c r="K4" s="169">
        <f t="shared" si="3"/>
        <v>37890</v>
      </c>
      <c r="L4" s="179">
        <f t="shared" si="4"/>
        <v>6.4389497833290843E-2</v>
      </c>
      <c r="M4" s="171">
        <f t="shared" si="5"/>
        <v>2526126.3000000003</v>
      </c>
    </row>
    <row r="5" spans="1:13" s="20" customFormat="1" ht="31.5" hidden="1" customHeight="1">
      <c r="A5" s="167" t="s">
        <v>546</v>
      </c>
      <c r="B5" s="167" t="s">
        <v>547</v>
      </c>
      <c r="C5" s="167" t="s">
        <v>164</v>
      </c>
      <c r="D5" s="168">
        <v>532590</v>
      </c>
      <c r="E5" s="168">
        <v>526160</v>
      </c>
      <c r="F5" s="169">
        <f t="shared" si="0"/>
        <v>6430</v>
      </c>
      <c r="G5" s="170">
        <v>99070</v>
      </c>
      <c r="H5" s="170">
        <v>65040</v>
      </c>
      <c r="I5" s="169">
        <f t="shared" si="1"/>
        <v>34030</v>
      </c>
      <c r="J5" s="169">
        <f t="shared" si="2"/>
        <v>631660</v>
      </c>
      <c r="K5" s="169">
        <f t="shared" si="3"/>
        <v>40460</v>
      </c>
      <c r="L5" s="179">
        <f t="shared" si="4"/>
        <v>6.4053446474369127E-2</v>
      </c>
      <c r="M5" s="171">
        <f t="shared" si="5"/>
        <v>2697468.2</v>
      </c>
    </row>
    <row r="6" spans="1:13" s="20" customFormat="1" ht="31.5" hidden="1" customHeight="1">
      <c r="A6" s="167" t="s">
        <v>560</v>
      </c>
      <c r="B6" s="167" t="s">
        <v>561</v>
      </c>
      <c r="C6" s="167" t="s">
        <v>164</v>
      </c>
      <c r="D6" s="168">
        <v>561190</v>
      </c>
      <c r="E6" s="168">
        <v>554760</v>
      </c>
      <c r="F6" s="169">
        <f t="shared" si="0"/>
        <v>6430</v>
      </c>
      <c r="G6" s="170">
        <v>93750</v>
      </c>
      <c r="H6" s="170">
        <v>61510</v>
      </c>
      <c r="I6" s="169">
        <f t="shared" si="1"/>
        <v>32240</v>
      </c>
      <c r="J6" s="169">
        <f t="shared" si="2"/>
        <v>654940</v>
      </c>
      <c r="K6" s="169">
        <f t="shared" si="3"/>
        <v>38670</v>
      </c>
      <c r="L6" s="179">
        <f t="shared" si="4"/>
        <v>5.9043576510825417E-2</v>
      </c>
      <c r="M6" s="171">
        <f t="shared" si="5"/>
        <v>2578128.9</v>
      </c>
    </row>
    <row r="7" spans="1:13" s="20" customFormat="1" ht="31.5" hidden="1" customHeight="1">
      <c r="A7" s="167" t="s">
        <v>562</v>
      </c>
      <c r="B7" s="167" t="s">
        <v>563</v>
      </c>
      <c r="C7" s="167" t="s">
        <v>164</v>
      </c>
      <c r="D7" s="168">
        <v>659080</v>
      </c>
      <c r="E7" s="168">
        <v>649420</v>
      </c>
      <c r="F7" s="169">
        <f t="shared" si="0"/>
        <v>9660</v>
      </c>
      <c r="G7" s="170">
        <v>112130</v>
      </c>
      <c r="H7" s="170">
        <v>76470</v>
      </c>
      <c r="I7" s="169">
        <f t="shared" si="1"/>
        <v>35660</v>
      </c>
      <c r="J7" s="169">
        <f t="shared" si="2"/>
        <v>771210</v>
      </c>
      <c r="K7" s="169">
        <f t="shared" si="3"/>
        <v>45320</v>
      </c>
      <c r="L7" s="179">
        <f t="shared" si="4"/>
        <v>5.8764798174297535E-2</v>
      </c>
      <c r="M7" s="171">
        <f t="shared" si="5"/>
        <v>3021484.4</v>
      </c>
    </row>
    <row r="8" spans="1:13" s="20" customFormat="1" ht="31.5" hidden="1" customHeight="1">
      <c r="A8" s="167" t="s">
        <v>556</v>
      </c>
      <c r="B8" s="167" t="s">
        <v>557</v>
      </c>
      <c r="C8" s="167" t="s">
        <v>164</v>
      </c>
      <c r="D8" s="168">
        <v>676380</v>
      </c>
      <c r="E8" s="168">
        <v>667420</v>
      </c>
      <c r="F8" s="169">
        <f t="shared" si="0"/>
        <v>8960</v>
      </c>
      <c r="G8" s="170">
        <v>98560</v>
      </c>
      <c r="H8" s="170">
        <v>65570</v>
      </c>
      <c r="I8" s="169">
        <f t="shared" si="1"/>
        <v>32990</v>
      </c>
      <c r="J8" s="169">
        <f t="shared" si="2"/>
        <v>774940</v>
      </c>
      <c r="K8" s="169">
        <f t="shared" si="3"/>
        <v>41950</v>
      </c>
      <c r="L8" s="179">
        <f t="shared" si="4"/>
        <v>5.413322321728134E-2</v>
      </c>
      <c r="M8" s="171">
        <f t="shared" si="5"/>
        <v>2796806.5</v>
      </c>
    </row>
    <row r="9" spans="1:13" s="20" customFormat="1" ht="31.5" hidden="1" customHeight="1">
      <c r="A9" s="167" t="s">
        <v>558</v>
      </c>
      <c r="B9" s="167" t="s">
        <v>559</v>
      </c>
      <c r="C9" s="167" t="s">
        <v>164</v>
      </c>
      <c r="D9" s="168">
        <v>602060</v>
      </c>
      <c r="E9" s="168">
        <v>593350</v>
      </c>
      <c r="F9" s="169">
        <f t="shared" si="0"/>
        <v>8710</v>
      </c>
      <c r="G9" s="170">
        <v>91680</v>
      </c>
      <c r="H9" s="170">
        <v>63100</v>
      </c>
      <c r="I9" s="169">
        <f t="shared" si="1"/>
        <v>28580</v>
      </c>
      <c r="J9" s="169">
        <f t="shared" si="2"/>
        <v>693740</v>
      </c>
      <c r="K9" s="169">
        <f t="shared" si="3"/>
        <v>37290</v>
      </c>
      <c r="L9" s="179">
        <f t="shared" si="4"/>
        <v>5.3752126156773432E-2</v>
      </c>
      <c r="M9" s="171">
        <f t="shared" si="5"/>
        <v>2486124.3000000003</v>
      </c>
    </row>
    <row r="10" spans="1:13" s="20" customFormat="1" ht="31.5" hidden="1" customHeight="1">
      <c r="A10" s="167" t="s">
        <v>570</v>
      </c>
      <c r="B10" s="167" t="s">
        <v>571</v>
      </c>
      <c r="C10" s="167" t="s">
        <v>164</v>
      </c>
      <c r="D10" s="168">
        <v>344450</v>
      </c>
      <c r="E10" s="168">
        <v>340010</v>
      </c>
      <c r="F10" s="169">
        <f t="shared" si="0"/>
        <v>4440</v>
      </c>
      <c r="G10" s="170">
        <v>57490</v>
      </c>
      <c r="H10" s="170">
        <v>40750</v>
      </c>
      <c r="I10" s="169">
        <f t="shared" si="1"/>
        <v>16740</v>
      </c>
      <c r="J10" s="169">
        <f t="shared" si="2"/>
        <v>401940</v>
      </c>
      <c r="K10" s="169">
        <f t="shared" si="3"/>
        <v>21180</v>
      </c>
      <c r="L10" s="179">
        <f t="shared" si="4"/>
        <v>5.2694432004776831E-2</v>
      </c>
      <c r="M10" s="171">
        <f t="shared" si="5"/>
        <v>1412070.6</v>
      </c>
    </row>
    <row r="11" spans="1:13" s="20" customFormat="1" ht="31.5" hidden="1" customHeight="1">
      <c r="A11" s="167" t="s">
        <v>606</v>
      </c>
      <c r="B11" s="167" t="s">
        <v>607</v>
      </c>
      <c r="C11" s="167" t="s">
        <v>164</v>
      </c>
      <c r="D11" s="168">
        <v>488950</v>
      </c>
      <c r="E11" s="168">
        <v>481700</v>
      </c>
      <c r="F11" s="169">
        <f t="shared" si="0"/>
        <v>7250</v>
      </c>
      <c r="G11" s="170">
        <v>60630</v>
      </c>
      <c r="H11" s="170">
        <v>39250</v>
      </c>
      <c r="I11" s="169">
        <f t="shared" si="1"/>
        <v>21380</v>
      </c>
      <c r="J11" s="169">
        <f t="shared" si="2"/>
        <v>549580</v>
      </c>
      <c r="K11" s="169">
        <f t="shared" si="3"/>
        <v>28630</v>
      </c>
      <c r="L11" s="179">
        <f t="shared" si="4"/>
        <v>5.2094326576658537E-2</v>
      </c>
      <c r="M11" s="171">
        <f t="shared" si="5"/>
        <v>1908762.1</v>
      </c>
    </row>
    <row r="12" spans="1:13" s="20" customFormat="1" ht="31.5" hidden="1" customHeight="1">
      <c r="A12" s="167" t="s">
        <v>584</v>
      </c>
      <c r="B12" s="167" t="s">
        <v>585</v>
      </c>
      <c r="C12" s="167" t="s">
        <v>164</v>
      </c>
      <c r="D12" s="168">
        <v>566110</v>
      </c>
      <c r="E12" s="168">
        <v>555970</v>
      </c>
      <c r="F12" s="169">
        <f t="shared" si="0"/>
        <v>10140</v>
      </c>
      <c r="G12" s="170">
        <v>70030</v>
      </c>
      <c r="H12" s="170">
        <v>47160</v>
      </c>
      <c r="I12" s="169">
        <f t="shared" si="1"/>
        <v>22870</v>
      </c>
      <c r="J12" s="169">
        <f t="shared" si="2"/>
        <v>636140</v>
      </c>
      <c r="K12" s="169">
        <f t="shared" si="3"/>
        <v>33010</v>
      </c>
      <c r="L12" s="179">
        <f t="shared" si="4"/>
        <v>5.1891093155594682E-2</v>
      </c>
      <c r="M12" s="171">
        <f t="shared" si="5"/>
        <v>2200776.7000000002</v>
      </c>
    </row>
    <row r="13" spans="1:13" s="20" customFormat="1" ht="31.5" hidden="1" customHeight="1">
      <c r="A13" s="172" t="s">
        <v>900</v>
      </c>
      <c r="B13" s="172" t="s">
        <v>901</v>
      </c>
      <c r="C13" s="172" t="s">
        <v>172</v>
      </c>
      <c r="D13" s="173">
        <v>170430</v>
      </c>
      <c r="E13" s="173">
        <v>166360</v>
      </c>
      <c r="F13" s="169">
        <f t="shared" si="0"/>
        <v>4070</v>
      </c>
      <c r="G13" s="174">
        <v>21960</v>
      </c>
      <c r="H13" s="174">
        <v>16080</v>
      </c>
      <c r="I13" s="169">
        <f t="shared" si="1"/>
        <v>5880</v>
      </c>
      <c r="J13" s="169">
        <f t="shared" si="2"/>
        <v>192390</v>
      </c>
      <c r="K13" s="169">
        <f t="shared" si="3"/>
        <v>9950</v>
      </c>
      <c r="L13" s="179">
        <f t="shared" si="4"/>
        <v>5.1717864753885338E-2</v>
      </c>
      <c r="M13" s="171">
        <f t="shared" si="5"/>
        <v>663366.5</v>
      </c>
    </row>
    <row r="14" spans="1:13" s="20" customFormat="1" ht="31.5" hidden="1" customHeight="1">
      <c r="A14" s="167" t="s">
        <v>270</v>
      </c>
      <c r="B14" s="167" t="s">
        <v>271</v>
      </c>
      <c r="C14" s="167" t="s">
        <v>154</v>
      </c>
      <c r="D14" s="168">
        <v>877300</v>
      </c>
      <c r="E14" s="168">
        <v>858160</v>
      </c>
      <c r="F14" s="169">
        <f t="shared" si="0"/>
        <v>19140</v>
      </c>
      <c r="G14" s="170">
        <v>112370</v>
      </c>
      <c r="H14" s="170">
        <v>81250</v>
      </c>
      <c r="I14" s="169">
        <f t="shared" si="1"/>
        <v>31120</v>
      </c>
      <c r="J14" s="169">
        <f t="shared" si="2"/>
        <v>989670</v>
      </c>
      <c r="K14" s="169">
        <f t="shared" si="3"/>
        <v>50260</v>
      </c>
      <c r="L14" s="179">
        <f t="shared" si="4"/>
        <v>5.0784604969333215E-2</v>
      </c>
      <c r="M14" s="171">
        <f t="shared" si="5"/>
        <v>3350834.2</v>
      </c>
    </row>
    <row r="15" spans="1:13" s="20" customFormat="1" ht="31.5" hidden="1" customHeight="1">
      <c r="A15" s="172" t="s">
        <v>868</v>
      </c>
      <c r="B15" s="172" t="s">
        <v>869</v>
      </c>
      <c r="C15" s="172" t="s">
        <v>172</v>
      </c>
      <c r="D15" s="173">
        <v>1109410</v>
      </c>
      <c r="E15" s="173">
        <v>1089200</v>
      </c>
      <c r="F15" s="169">
        <f t="shared" si="0"/>
        <v>20210</v>
      </c>
      <c r="G15" s="174">
        <v>131840</v>
      </c>
      <c r="H15" s="174">
        <v>89500</v>
      </c>
      <c r="I15" s="169">
        <f t="shared" si="1"/>
        <v>42340</v>
      </c>
      <c r="J15" s="169">
        <f t="shared" si="2"/>
        <v>1241250</v>
      </c>
      <c r="K15" s="169">
        <f t="shared" si="3"/>
        <v>62550</v>
      </c>
      <c r="L15" s="179">
        <f t="shared" si="4"/>
        <v>5.0392749244712993E-2</v>
      </c>
      <c r="M15" s="171">
        <f t="shared" si="5"/>
        <v>4170208.5</v>
      </c>
    </row>
    <row r="16" spans="1:13" s="20" customFormat="1" ht="31.5" hidden="1" customHeight="1">
      <c r="A16" s="167" t="s">
        <v>552</v>
      </c>
      <c r="B16" s="167" t="s">
        <v>553</v>
      </c>
      <c r="C16" s="167" t="s">
        <v>164</v>
      </c>
      <c r="D16" s="168">
        <v>492760</v>
      </c>
      <c r="E16" s="168">
        <v>485620</v>
      </c>
      <c r="F16" s="169">
        <f t="shared" si="0"/>
        <v>7140</v>
      </c>
      <c r="G16" s="170">
        <v>66780</v>
      </c>
      <c r="H16" s="170">
        <v>45740</v>
      </c>
      <c r="I16" s="169">
        <f t="shared" si="1"/>
        <v>21040</v>
      </c>
      <c r="J16" s="169">
        <f t="shared" si="2"/>
        <v>559540</v>
      </c>
      <c r="K16" s="169">
        <f t="shared" si="3"/>
        <v>28180</v>
      </c>
      <c r="L16" s="179">
        <f t="shared" si="4"/>
        <v>5.0362798012653254E-2</v>
      </c>
      <c r="M16" s="171">
        <f t="shared" si="5"/>
        <v>1878760.6</v>
      </c>
    </row>
    <row r="17" spans="1:13" s="20" customFormat="1" ht="31.5" hidden="1" customHeight="1">
      <c r="A17" s="167" t="s">
        <v>564</v>
      </c>
      <c r="B17" s="167" t="s">
        <v>565</v>
      </c>
      <c r="C17" s="167" t="s">
        <v>164</v>
      </c>
      <c r="D17" s="168">
        <v>635050</v>
      </c>
      <c r="E17" s="168">
        <v>625070</v>
      </c>
      <c r="F17" s="169">
        <f t="shared" si="0"/>
        <v>9980</v>
      </c>
      <c r="G17" s="170">
        <v>72210</v>
      </c>
      <c r="H17" s="170">
        <v>46650</v>
      </c>
      <c r="I17" s="169">
        <f t="shared" si="1"/>
        <v>25560</v>
      </c>
      <c r="J17" s="169">
        <f t="shared" si="2"/>
        <v>707260</v>
      </c>
      <c r="K17" s="169">
        <f t="shared" si="3"/>
        <v>35540</v>
      </c>
      <c r="L17" s="179">
        <f t="shared" si="4"/>
        <v>5.0250261572830357E-2</v>
      </c>
      <c r="M17" s="171">
        <f t="shared" si="5"/>
        <v>2369451.8000000003</v>
      </c>
    </row>
    <row r="18" spans="1:13" s="20" customFormat="1" ht="31.5" hidden="1" customHeight="1">
      <c r="A18" s="172" t="s">
        <v>872</v>
      </c>
      <c r="B18" s="172" t="s">
        <v>873</v>
      </c>
      <c r="C18" s="172" t="s">
        <v>172</v>
      </c>
      <c r="D18" s="173">
        <v>136880</v>
      </c>
      <c r="E18" s="173">
        <v>134070</v>
      </c>
      <c r="F18" s="169">
        <f t="shared" si="0"/>
        <v>2810</v>
      </c>
      <c r="G18" s="174">
        <v>13270</v>
      </c>
      <c r="H18" s="174">
        <v>8600</v>
      </c>
      <c r="I18" s="169">
        <f t="shared" si="1"/>
        <v>4670</v>
      </c>
      <c r="J18" s="169">
        <f t="shared" si="2"/>
        <v>150150</v>
      </c>
      <c r="K18" s="169">
        <f t="shared" si="3"/>
        <v>7480</v>
      </c>
      <c r="L18" s="179">
        <f t="shared" si="4"/>
        <v>4.981684981684982E-2</v>
      </c>
      <c r="M18" s="171">
        <f t="shared" si="5"/>
        <v>498691.60000000003</v>
      </c>
    </row>
    <row r="19" spans="1:13" s="20" customFormat="1" ht="31.5" hidden="1" customHeight="1">
      <c r="A19" s="167" t="s">
        <v>548</v>
      </c>
      <c r="B19" s="167" t="s">
        <v>549</v>
      </c>
      <c r="C19" s="167" t="s">
        <v>164</v>
      </c>
      <c r="D19" s="168">
        <v>424150</v>
      </c>
      <c r="E19" s="168">
        <v>416960</v>
      </c>
      <c r="F19" s="169">
        <f t="shared" si="0"/>
        <v>7190</v>
      </c>
      <c r="G19" s="170">
        <v>44680</v>
      </c>
      <c r="H19" s="170">
        <v>28820</v>
      </c>
      <c r="I19" s="169">
        <f t="shared" si="1"/>
        <v>15860</v>
      </c>
      <c r="J19" s="169">
        <f t="shared" si="2"/>
        <v>468830</v>
      </c>
      <c r="K19" s="169">
        <f t="shared" si="3"/>
        <v>23050</v>
      </c>
      <c r="L19" s="179">
        <f t="shared" si="4"/>
        <v>4.9164942516477191E-2</v>
      </c>
      <c r="M19" s="171">
        <f t="shared" si="5"/>
        <v>1536743.5</v>
      </c>
    </row>
    <row r="20" spans="1:13" s="20" customFormat="1" ht="31.5" hidden="1" customHeight="1">
      <c r="A20" s="167" t="s">
        <v>878</v>
      </c>
      <c r="B20" s="172" t="s">
        <v>879</v>
      </c>
      <c r="C20" s="172" t="s">
        <v>172</v>
      </c>
      <c r="D20" s="173">
        <v>75680</v>
      </c>
      <c r="E20" s="173">
        <v>74520</v>
      </c>
      <c r="F20" s="169">
        <f t="shared" si="0"/>
        <v>1160</v>
      </c>
      <c r="G20" s="174">
        <v>14880</v>
      </c>
      <c r="H20" s="174">
        <v>11640</v>
      </c>
      <c r="I20" s="169">
        <f t="shared" si="1"/>
        <v>3240</v>
      </c>
      <c r="J20" s="169">
        <f t="shared" si="2"/>
        <v>90560</v>
      </c>
      <c r="K20" s="169">
        <f t="shared" si="3"/>
        <v>4400</v>
      </c>
      <c r="L20" s="179">
        <f t="shared" si="4"/>
        <v>4.8586572438162542E-2</v>
      </c>
      <c r="M20" s="171">
        <f t="shared" si="5"/>
        <v>293348</v>
      </c>
    </row>
    <row r="21" spans="1:13" s="20" customFormat="1" ht="31.5" hidden="1" customHeight="1">
      <c r="A21" s="167" t="s">
        <v>586</v>
      </c>
      <c r="B21" s="167" t="s">
        <v>587</v>
      </c>
      <c r="C21" s="167" t="s">
        <v>164</v>
      </c>
      <c r="D21" s="168">
        <v>553310</v>
      </c>
      <c r="E21" s="168">
        <v>543900</v>
      </c>
      <c r="F21" s="169">
        <f t="shared" si="0"/>
        <v>9410</v>
      </c>
      <c r="G21" s="170">
        <v>69160</v>
      </c>
      <c r="H21" s="170">
        <v>48890</v>
      </c>
      <c r="I21" s="169">
        <f t="shared" si="1"/>
        <v>20270</v>
      </c>
      <c r="J21" s="169">
        <f t="shared" si="2"/>
        <v>622470</v>
      </c>
      <c r="K21" s="169">
        <f t="shared" si="3"/>
        <v>29680</v>
      </c>
      <c r="L21" s="179">
        <f t="shared" si="4"/>
        <v>4.7681012739569775E-2</v>
      </c>
      <c r="M21" s="171">
        <f t="shared" si="5"/>
        <v>1978765.6</v>
      </c>
    </row>
    <row r="22" spans="1:13" s="20" customFormat="1" ht="31.5" hidden="1" customHeight="1">
      <c r="A22" s="172" t="s">
        <v>888</v>
      </c>
      <c r="B22" s="172" t="s">
        <v>889</v>
      </c>
      <c r="C22" s="172" t="s">
        <v>172</v>
      </c>
      <c r="D22" s="173">
        <v>334030</v>
      </c>
      <c r="E22" s="173">
        <v>326180</v>
      </c>
      <c r="F22" s="169">
        <f t="shared" si="0"/>
        <v>7850</v>
      </c>
      <c r="G22" s="174">
        <v>29590</v>
      </c>
      <c r="H22" s="174">
        <v>20140</v>
      </c>
      <c r="I22" s="169">
        <f t="shared" si="1"/>
        <v>9450</v>
      </c>
      <c r="J22" s="169">
        <f t="shared" si="2"/>
        <v>363620</v>
      </c>
      <c r="K22" s="169">
        <f t="shared" si="3"/>
        <v>17300</v>
      </c>
      <c r="L22" s="179">
        <f t="shared" si="4"/>
        <v>4.7577140971343711E-2</v>
      </c>
      <c r="M22" s="171">
        <f t="shared" si="5"/>
        <v>1153391</v>
      </c>
    </row>
    <row r="23" spans="1:13" s="20" customFormat="1" ht="31.5" hidden="1" customHeight="1">
      <c r="A23" s="167" t="s">
        <v>456</v>
      </c>
      <c r="B23" s="167" t="s">
        <v>457</v>
      </c>
      <c r="C23" s="167" t="s">
        <v>453</v>
      </c>
      <c r="D23" s="168">
        <v>353870</v>
      </c>
      <c r="E23" s="168">
        <v>347230</v>
      </c>
      <c r="F23" s="169">
        <f t="shared" si="0"/>
        <v>6640</v>
      </c>
      <c r="G23" s="170">
        <v>38720</v>
      </c>
      <c r="H23" s="170">
        <v>26880</v>
      </c>
      <c r="I23" s="169">
        <f t="shared" si="1"/>
        <v>11840</v>
      </c>
      <c r="J23" s="169">
        <f t="shared" si="2"/>
        <v>392590</v>
      </c>
      <c r="K23" s="169">
        <f t="shared" si="3"/>
        <v>18480</v>
      </c>
      <c r="L23" s="179">
        <f t="shared" si="4"/>
        <v>4.7072008966096944E-2</v>
      </c>
      <c r="M23" s="171">
        <f t="shared" si="5"/>
        <v>1232061.6000000001</v>
      </c>
    </row>
    <row r="24" spans="1:13" s="20" customFormat="1" ht="31.5" customHeight="1">
      <c r="A24" s="167" t="s">
        <v>425</v>
      </c>
      <c r="B24" s="167" t="s">
        <v>426</v>
      </c>
      <c r="C24" s="167" t="s">
        <v>160</v>
      </c>
      <c r="D24" s="168">
        <v>1941300</v>
      </c>
      <c r="E24" s="168">
        <v>1899470</v>
      </c>
      <c r="F24" s="169">
        <f t="shared" si="0"/>
        <v>41830</v>
      </c>
      <c r="G24" s="170">
        <v>232570</v>
      </c>
      <c r="H24" s="170">
        <v>172630</v>
      </c>
      <c r="I24" s="169">
        <f t="shared" si="1"/>
        <v>59940</v>
      </c>
      <c r="J24" s="169">
        <f t="shared" si="2"/>
        <v>2173870</v>
      </c>
      <c r="K24" s="169">
        <f t="shared" si="3"/>
        <v>101770</v>
      </c>
      <c r="L24" s="179">
        <f t="shared" si="4"/>
        <v>4.6815126939513403E-2</v>
      </c>
      <c r="M24" s="171">
        <f t="shared" si="5"/>
        <v>6785005.9000000004</v>
      </c>
    </row>
    <row r="25" spans="1:13" s="20" customFormat="1" ht="31.5" hidden="1" customHeight="1">
      <c r="A25" s="172" t="s">
        <v>854</v>
      </c>
      <c r="B25" s="172" t="s">
        <v>855</v>
      </c>
      <c r="C25" s="172" t="s">
        <v>172</v>
      </c>
      <c r="D25" s="173">
        <v>344770</v>
      </c>
      <c r="E25" s="173">
        <v>337630</v>
      </c>
      <c r="F25" s="169">
        <f t="shared" si="0"/>
        <v>7140</v>
      </c>
      <c r="G25" s="174">
        <v>57770</v>
      </c>
      <c r="H25" s="174">
        <v>46180</v>
      </c>
      <c r="I25" s="169">
        <f t="shared" si="1"/>
        <v>11590</v>
      </c>
      <c r="J25" s="169">
        <f t="shared" si="2"/>
        <v>402540</v>
      </c>
      <c r="K25" s="169">
        <f t="shared" si="3"/>
        <v>18730</v>
      </c>
      <c r="L25" s="179">
        <f t="shared" si="4"/>
        <v>4.6529537437273318E-2</v>
      </c>
      <c r="M25" s="171">
        <f t="shared" si="5"/>
        <v>1248729.1000000001</v>
      </c>
    </row>
    <row r="26" spans="1:13" s="20" customFormat="1" ht="31.5" hidden="1" customHeight="1">
      <c r="A26" s="167" t="s">
        <v>228</v>
      </c>
      <c r="B26" s="167" t="s">
        <v>229</v>
      </c>
      <c r="C26" s="167" t="s">
        <v>154</v>
      </c>
      <c r="D26" s="168">
        <v>1024270</v>
      </c>
      <c r="E26" s="168">
        <v>1003140</v>
      </c>
      <c r="F26" s="169">
        <f t="shared" si="0"/>
        <v>21130</v>
      </c>
      <c r="G26" s="170">
        <v>132820</v>
      </c>
      <c r="H26" s="170">
        <v>100550</v>
      </c>
      <c r="I26" s="169">
        <f t="shared" si="1"/>
        <v>32270</v>
      </c>
      <c r="J26" s="169">
        <f t="shared" si="2"/>
        <v>1157090</v>
      </c>
      <c r="K26" s="169">
        <f t="shared" si="3"/>
        <v>53400</v>
      </c>
      <c r="L26" s="179">
        <f t="shared" si="4"/>
        <v>4.6150256246272975E-2</v>
      </c>
      <c r="M26" s="171">
        <f t="shared" si="5"/>
        <v>3560178</v>
      </c>
    </row>
    <row r="27" spans="1:13" s="20" customFormat="1" ht="31.5" hidden="1" customHeight="1">
      <c r="A27" s="167" t="s">
        <v>568</v>
      </c>
      <c r="B27" s="167" t="s">
        <v>569</v>
      </c>
      <c r="C27" s="167" t="s">
        <v>164</v>
      </c>
      <c r="D27" s="168">
        <v>590480</v>
      </c>
      <c r="E27" s="168">
        <v>579830</v>
      </c>
      <c r="F27" s="169">
        <f t="shared" si="0"/>
        <v>10650</v>
      </c>
      <c r="G27" s="170">
        <v>42840</v>
      </c>
      <c r="H27" s="170">
        <v>25110</v>
      </c>
      <c r="I27" s="169">
        <f t="shared" si="1"/>
        <v>17730</v>
      </c>
      <c r="J27" s="169">
        <f t="shared" si="2"/>
        <v>633320</v>
      </c>
      <c r="K27" s="169">
        <f t="shared" si="3"/>
        <v>28380</v>
      </c>
      <c r="L27" s="179">
        <f t="shared" si="4"/>
        <v>4.4811469715151896E-2</v>
      </c>
      <c r="M27" s="171">
        <f t="shared" si="5"/>
        <v>1892094.6</v>
      </c>
    </row>
    <row r="28" spans="1:13" s="20" customFormat="1" ht="31.5" hidden="1" customHeight="1">
      <c r="A28" s="167" t="s">
        <v>580</v>
      </c>
      <c r="B28" s="167" t="s">
        <v>581</v>
      </c>
      <c r="C28" s="167" t="s">
        <v>164</v>
      </c>
      <c r="D28" s="168">
        <v>737610</v>
      </c>
      <c r="E28" s="168">
        <v>727180</v>
      </c>
      <c r="F28" s="169">
        <f t="shared" si="0"/>
        <v>10430</v>
      </c>
      <c r="G28" s="170">
        <v>76300</v>
      </c>
      <c r="H28" s="170">
        <v>50630</v>
      </c>
      <c r="I28" s="169">
        <f t="shared" si="1"/>
        <v>25670</v>
      </c>
      <c r="J28" s="169">
        <f t="shared" si="2"/>
        <v>813910</v>
      </c>
      <c r="K28" s="169">
        <f t="shared" si="3"/>
        <v>36100</v>
      </c>
      <c r="L28" s="179">
        <f t="shared" si="4"/>
        <v>4.4353798331510853E-2</v>
      </c>
      <c r="M28" s="171">
        <f t="shared" si="5"/>
        <v>2406787</v>
      </c>
    </row>
    <row r="29" spans="1:13" s="20" customFormat="1" ht="31.5" hidden="1" customHeight="1">
      <c r="A29" s="167" t="s">
        <v>363</v>
      </c>
      <c r="B29" s="167" t="s">
        <v>364</v>
      </c>
      <c r="C29" s="167" t="s">
        <v>158</v>
      </c>
      <c r="D29" s="168">
        <v>138960</v>
      </c>
      <c r="E29" s="168">
        <v>135530</v>
      </c>
      <c r="F29" s="169">
        <f t="shared" si="0"/>
        <v>3430</v>
      </c>
      <c r="G29" s="170">
        <v>13780</v>
      </c>
      <c r="H29" s="170">
        <v>10470</v>
      </c>
      <c r="I29" s="169">
        <f t="shared" si="1"/>
        <v>3310</v>
      </c>
      <c r="J29" s="169">
        <f t="shared" si="2"/>
        <v>152740</v>
      </c>
      <c r="K29" s="169">
        <f t="shared" si="3"/>
        <v>6740</v>
      </c>
      <c r="L29" s="179">
        <f t="shared" si="4"/>
        <v>4.4127275108026713E-2</v>
      </c>
      <c r="M29" s="171">
        <f t="shared" si="5"/>
        <v>449355.8</v>
      </c>
    </row>
    <row r="30" spans="1:13" s="20" customFormat="1" ht="31.5" hidden="1" customHeight="1">
      <c r="A30" s="167" t="s">
        <v>572</v>
      </c>
      <c r="B30" s="167" t="s">
        <v>573</v>
      </c>
      <c r="C30" s="167" t="s">
        <v>164</v>
      </c>
      <c r="D30" s="168">
        <v>701260</v>
      </c>
      <c r="E30" s="168">
        <v>685980</v>
      </c>
      <c r="F30" s="169">
        <f t="shared" si="0"/>
        <v>15280</v>
      </c>
      <c r="G30" s="170">
        <v>46710</v>
      </c>
      <c r="H30" s="170">
        <v>29190</v>
      </c>
      <c r="I30" s="169">
        <f t="shared" si="1"/>
        <v>17520</v>
      </c>
      <c r="J30" s="169">
        <f t="shared" si="2"/>
        <v>747970</v>
      </c>
      <c r="K30" s="169">
        <f t="shared" si="3"/>
        <v>32800</v>
      </c>
      <c r="L30" s="179">
        <f t="shared" si="4"/>
        <v>4.3852026150781445E-2</v>
      </c>
      <c r="M30" s="171">
        <f t="shared" si="5"/>
        <v>2186776</v>
      </c>
    </row>
    <row r="31" spans="1:13" s="20" customFormat="1" ht="31.5" customHeight="1">
      <c r="A31" s="167" t="s">
        <v>437</v>
      </c>
      <c r="B31" s="167" t="s">
        <v>438</v>
      </c>
      <c r="C31" s="167" t="s">
        <v>160</v>
      </c>
      <c r="D31" s="168">
        <v>495200</v>
      </c>
      <c r="E31" s="168">
        <v>485190</v>
      </c>
      <c r="F31" s="169">
        <f t="shared" si="0"/>
        <v>10010</v>
      </c>
      <c r="G31" s="170">
        <v>58560</v>
      </c>
      <c r="H31" s="170">
        <v>44410</v>
      </c>
      <c r="I31" s="169">
        <f t="shared" si="1"/>
        <v>14150</v>
      </c>
      <c r="J31" s="169">
        <f t="shared" si="2"/>
        <v>553760</v>
      </c>
      <c r="K31" s="169">
        <f t="shared" si="3"/>
        <v>24160</v>
      </c>
      <c r="L31" s="179">
        <f t="shared" si="4"/>
        <v>4.3629008956948857E-2</v>
      </c>
      <c r="M31" s="171">
        <f t="shared" si="5"/>
        <v>1610747.2</v>
      </c>
    </row>
    <row r="32" spans="1:13" s="20" customFormat="1" ht="31.5" hidden="1" customHeight="1">
      <c r="A32" s="167" t="s">
        <v>582</v>
      </c>
      <c r="B32" s="167" t="s">
        <v>583</v>
      </c>
      <c r="C32" s="167" t="s">
        <v>164</v>
      </c>
      <c r="D32" s="168">
        <v>635630</v>
      </c>
      <c r="E32" s="168">
        <v>624690</v>
      </c>
      <c r="F32" s="169">
        <f t="shared" si="0"/>
        <v>10940</v>
      </c>
      <c r="G32" s="170">
        <v>49260</v>
      </c>
      <c r="H32" s="170">
        <v>30370</v>
      </c>
      <c r="I32" s="169">
        <f t="shared" si="1"/>
        <v>18890</v>
      </c>
      <c r="J32" s="169">
        <f t="shared" si="2"/>
        <v>684890</v>
      </c>
      <c r="K32" s="169">
        <f t="shared" si="3"/>
        <v>29830</v>
      </c>
      <c r="L32" s="179">
        <f t="shared" si="4"/>
        <v>4.3554439399027582E-2</v>
      </c>
      <c r="M32" s="171">
        <f t="shared" si="5"/>
        <v>1988766.1</v>
      </c>
    </row>
    <row r="33" spans="1:13" s="20" customFormat="1" ht="31.5" hidden="1" customHeight="1">
      <c r="A33" s="167" t="s">
        <v>542</v>
      </c>
      <c r="B33" s="167" t="s">
        <v>543</v>
      </c>
      <c r="C33" s="167" t="s">
        <v>164</v>
      </c>
      <c r="D33" s="168">
        <v>494570</v>
      </c>
      <c r="E33" s="168">
        <v>487390</v>
      </c>
      <c r="F33" s="169">
        <f t="shared" si="0"/>
        <v>7180</v>
      </c>
      <c r="G33" s="170">
        <v>43010</v>
      </c>
      <c r="H33" s="170">
        <v>26970</v>
      </c>
      <c r="I33" s="169">
        <f t="shared" si="1"/>
        <v>16040</v>
      </c>
      <c r="J33" s="169">
        <f t="shared" si="2"/>
        <v>537580</v>
      </c>
      <c r="K33" s="169">
        <f t="shared" si="3"/>
        <v>23220</v>
      </c>
      <c r="L33" s="179">
        <f t="shared" si="4"/>
        <v>4.3193571189404367E-2</v>
      </c>
      <c r="M33" s="171">
        <f t="shared" si="5"/>
        <v>1548077.4000000001</v>
      </c>
    </row>
    <row r="34" spans="1:13" s="20" customFormat="1" ht="31.5" hidden="1" customHeight="1">
      <c r="A34" s="167" t="s">
        <v>254</v>
      </c>
      <c r="B34" s="167" t="s">
        <v>255</v>
      </c>
      <c r="C34" s="167" t="s">
        <v>154</v>
      </c>
      <c r="D34" s="168">
        <v>182790</v>
      </c>
      <c r="E34" s="168">
        <v>178980</v>
      </c>
      <c r="F34" s="169">
        <f t="shared" si="0"/>
        <v>3810</v>
      </c>
      <c r="G34" s="170">
        <v>15840</v>
      </c>
      <c r="H34" s="170">
        <v>11150</v>
      </c>
      <c r="I34" s="169">
        <f t="shared" si="1"/>
        <v>4690</v>
      </c>
      <c r="J34" s="169">
        <f t="shared" si="2"/>
        <v>198630</v>
      </c>
      <c r="K34" s="169">
        <f t="shared" si="3"/>
        <v>8500</v>
      </c>
      <c r="L34" s="179">
        <f t="shared" si="4"/>
        <v>4.2793132960781355E-2</v>
      </c>
      <c r="M34" s="171">
        <f t="shared" ref="M34:M65" si="6">SUM(F34+I34)*66.67</f>
        <v>566695</v>
      </c>
    </row>
    <row r="35" spans="1:13" s="20" customFormat="1" ht="31.5" hidden="1" customHeight="1">
      <c r="A35" s="167" t="s">
        <v>566</v>
      </c>
      <c r="B35" s="167" t="s">
        <v>567</v>
      </c>
      <c r="C35" s="167" t="s">
        <v>164</v>
      </c>
      <c r="D35" s="168">
        <v>703010</v>
      </c>
      <c r="E35" s="168">
        <v>688540</v>
      </c>
      <c r="F35" s="169">
        <f t="shared" si="0"/>
        <v>14470</v>
      </c>
      <c r="G35" s="170">
        <v>52460</v>
      </c>
      <c r="H35" s="170">
        <v>34790</v>
      </c>
      <c r="I35" s="169">
        <f t="shared" si="1"/>
        <v>17670</v>
      </c>
      <c r="J35" s="169">
        <f t="shared" si="2"/>
        <v>755470</v>
      </c>
      <c r="K35" s="169">
        <f t="shared" si="3"/>
        <v>32140</v>
      </c>
      <c r="L35" s="179">
        <f t="shared" si="4"/>
        <v>4.2543052669199305E-2</v>
      </c>
      <c r="M35" s="171">
        <f t="shared" si="6"/>
        <v>2142773.8000000003</v>
      </c>
    </row>
    <row r="36" spans="1:13" s="20" customFormat="1" ht="31.5" hidden="1" customHeight="1">
      <c r="A36" s="167" t="s">
        <v>182</v>
      </c>
      <c r="B36" s="167" t="s">
        <v>183</v>
      </c>
      <c r="C36" s="167" t="s">
        <v>152</v>
      </c>
      <c r="D36" s="168">
        <v>282230</v>
      </c>
      <c r="E36" s="168">
        <v>274970</v>
      </c>
      <c r="F36" s="169">
        <f t="shared" si="0"/>
        <v>7260</v>
      </c>
      <c r="G36" s="170">
        <v>25670</v>
      </c>
      <c r="H36" s="170">
        <v>19890</v>
      </c>
      <c r="I36" s="169">
        <f t="shared" si="1"/>
        <v>5780</v>
      </c>
      <c r="J36" s="169">
        <f t="shared" si="2"/>
        <v>307900</v>
      </c>
      <c r="K36" s="169">
        <f t="shared" si="3"/>
        <v>13040</v>
      </c>
      <c r="L36" s="179">
        <f t="shared" si="4"/>
        <v>4.2351412796362453E-2</v>
      </c>
      <c r="M36" s="171">
        <f t="shared" si="6"/>
        <v>869376.8</v>
      </c>
    </row>
    <row r="37" spans="1:13" s="20" customFormat="1" ht="31.5" hidden="1" customHeight="1">
      <c r="A37" s="167" t="s">
        <v>636</v>
      </c>
      <c r="B37" s="167" t="s">
        <v>637</v>
      </c>
      <c r="C37" s="167" t="s">
        <v>166</v>
      </c>
      <c r="D37" s="168">
        <v>201390</v>
      </c>
      <c r="E37" s="168">
        <v>199070</v>
      </c>
      <c r="F37" s="169">
        <f t="shared" si="0"/>
        <v>2320</v>
      </c>
      <c r="G37" s="170">
        <v>23310</v>
      </c>
      <c r="H37" s="170">
        <v>16140</v>
      </c>
      <c r="I37" s="169">
        <f t="shared" si="1"/>
        <v>7170</v>
      </c>
      <c r="J37" s="169">
        <f t="shared" si="2"/>
        <v>224700</v>
      </c>
      <c r="K37" s="169">
        <f t="shared" si="3"/>
        <v>9490</v>
      </c>
      <c r="L37" s="179">
        <f t="shared" si="4"/>
        <v>4.2234089897641297E-2</v>
      </c>
      <c r="M37" s="171">
        <f t="shared" si="6"/>
        <v>632698.30000000005</v>
      </c>
    </row>
    <row r="38" spans="1:13" s="20" customFormat="1" ht="31.5" hidden="1" customHeight="1">
      <c r="A38" s="167" t="s">
        <v>180</v>
      </c>
      <c r="B38" s="167" t="s">
        <v>181</v>
      </c>
      <c r="C38" s="167" t="s">
        <v>152</v>
      </c>
      <c r="D38" s="168">
        <v>195210</v>
      </c>
      <c r="E38" s="168">
        <v>189930</v>
      </c>
      <c r="F38" s="169">
        <f t="shared" si="0"/>
        <v>5280</v>
      </c>
      <c r="G38" s="170">
        <v>15080</v>
      </c>
      <c r="H38" s="170">
        <v>11500</v>
      </c>
      <c r="I38" s="169">
        <f t="shared" si="1"/>
        <v>3580</v>
      </c>
      <c r="J38" s="169">
        <f t="shared" si="2"/>
        <v>210290</v>
      </c>
      <c r="K38" s="169">
        <f t="shared" si="3"/>
        <v>8860</v>
      </c>
      <c r="L38" s="179">
        <f t="shared" si="4"/>
        <v>4.2132293499453133E-2</v>
      </c>
      <c r="M38" s="171">
        <f t="shared" si="6"/>
        <v>590696.20000000007</v>
      </c>
    </row>
    <row r="39" spans="1:13" s="20" customFormat="1" ht="31.5" customHeight="1">
      <c r="A39" s="167" t="s">
        <v>431</v>
      </c>
      <c r="B39" s="167" t="s">
        <v>432</v>
      </c>
      <c r="C39" s="167" t="s">
        <v>160</v>
      </c>
      <c r="D39" s="168">
        <v>592130</v>
      </c>
      <c r="E39" s="168">
        <v>579460</v>
      </c>
      <c r="F39" s="169">
        <f t="shared" si="0"/>
        <v>12670</v>
      </c>
      <c r="G39" s="170">
        <v>68540</v>
      </c>
      <c r="H39" s="170">
        <v>53410</v>
      </c>
      <c r="I39" s="169">
        <f t="shared" si="1"/>
        <v>15130</v>
      </c>
      <c r="J39" s="169">
        <f t="shared" si="2"/>
        <v>660670</v>
      </c>
      <c r="K39" s="169">
        <f t="shared" si="3"/>
        <v>27800</v>
      </c>
      <c r="L39" s="179">
        <f t="shared" si="4"/>
        <v>4.2078496072169159E-2</v>
      </c>
      <c r="M39" s="171">
        <f t="shared" si="6"/>
        <v>1853426</v>
      </c>
    </row>
    <row r="40" spans="1:13" s="20" customFormat="1" ht="31.5" hidden="1" customHeight="1">
      <c r="A40" s="167" t="s">
        <v>323</v>
      </c>
      <c r="B40" s="167" t="s">
        <v>324</v>
      </c>
      <c r="C40" s="167" t="s">
        <v>158</v>
      </c>
      <c r="D40" s="168">
        <v>589780</v>
      </c>
      <c r="E40" s="168">
        <v>576350</v>
      </c>
      <c r="F40" s="169">
        <f t="shared" si="0"/>
        <v>13430</v>
      </c>
      <c r="G40" s="170">
        <v>59110</v>
      </c>
      <c r="H40" s="170">
        <v>45300</v>
      </c>
      <c r="I40" s="169">
        <f t="shared" si="1"/>
        <v>13810</v>
      </c>
      <c r="J40" s="169">
        <f t="shared" si="2"/>
        <v>648890</v>
      </c>
      <c r="K40" s="169">
        <f t="shared" si="3"/>
        <v>27240</v>
      </c>
      <c r="L40" s="179">
        <f t="shared" si="4"/>
        <v>4.1979380172294224E-2</v>
      </c>
      <c r="M40" s="171">
        <f t="shared" si="6"/>
        <v>1816090.8</v>
      </c>
    </row>
    <row r="41" spans="1:13" s="20" customFormat="1" ht="31.5" hidden="1" customHeight="1">
      <c r="A41" s="167" t="s">
        <v>202</v>
      </c>
      <c r="B41" s="167" t="s">
        <v>203</v>
      </c>
      <c r="C41" s="167" t="s">
        <v>154</v>
      </c>
      <c r="D41" s="168">
        <v>304220</v>
      </c>
      <c r="E41" s="168">
        <v>298080</v>
      </c>
      <c r="F41" s="169">
        <f t="shared" si="0"/>
        <v>6140</v>
      </c>
      <c r="G41" s="170">
        <v>30350</v>
      </c>
      <c r="H41" s="170">
        <v>22510</v>
      </c>
      <c r="I41" s="169">
        <f t="shared" si="1"/>
        <v>7840</v>
      </c>
      <c r="J41" s="169">
        <f t="shared" si="2"/>
        <v>334570</v>
      </c>
      <c r="K41" s="169">
        <f t="shared" si="3"/>
        <v>13980</v>
      </c>
      <c r="L41" s="179">
        <f t="shared" si="4"/>
        <v>4.1784977732612007E-2</v>
      </c>
      <c r="M41" s="171">
        <f t="shared" si="6"/>
        <v>932046.6</v>
      </c>
    </row>
    <row r="42" spans="1:13" s="20" customFormat="1" ht="31.5" hidden="1" customHeight="1">
      <c r="A42" s="167" t="s">
        <v>281</v>
      </c>
      <c r="B42" s="167" t="s">
        <v>282</v>
      </c>
      <c r="C42" s="167" t="s">
        <v>280</v>
      </c>
      <c r="D42" s="168">
        <v>535310</v>
      </c>
      <c r="E42" s="168">
        <v>523770</v>
      </c>
      <c r="F42" s="169">
        <f t="shared" si="0"/>
        <v>11540</v>
      </c>
      <c r="G42" s="170">
        <v>60730</v>
      </c>
      <c r="H42" s="170">
        <v>47460</v>
      </c>
      <c r="I42" s="169">
        <f t="shared" si="1"/>
        <v>13270</v>
      </c>
      <c r="J42" s="169">
        <f t="shared" si="2"/>
        <v>596040</v>
      </c>
      <c r="K42" s="169">
        <f t="shared" si="3"/>
        <v>24810</v>
      </c>
      <c r="L42" s="179">
        <f t="shared" si="4"/>
        <v>4.1624723172941414E-2</v>
      </c>
      <c r="M42" s="171">
        <f t="shared" si="6"/>
        <v>1654082.7</v>
      </c>
    </row>
    <row r="43" spans="1:13" s="20" customFormat="1" ht="31.5" hidden="1" customHeight="1">
      <c r="A43" s="167" t="s">
        <v>600</v>
      </c>
      <c r="B43" s="167" t="s">
        <v>601</v>
      </c>
      <c r="C43" s="167" t="s">
        <v>164</v>
      </c>
      <c r="D43" s="168">
        <v>470370</v>
      </c>
      <c r="E43" s="168">
        <v>463620</v>
      </c>
      <c r="F43" s="169">
        <f t="shared" si="0"/>
        <v>6750</v>
      </c>
      <c r="G43" s="170">
        <v>37430</v>
      </c>
      <c r="H43" s="170">
        <v>23160</v>
      </c>
      <c r="I43" s="169">
        <f t="shared" si="1"/>
        <v>14270</v>
      </c>
      <c r="J43" s="169">
        <f t="shared" si="2"/>
        <v>507800</v>
      </c>
      <c r="K43" s="169">
        <f t="shared" si="3"/>
        <v>21020</v>
      </c>
      <c r="L43" s="179">
        <f t="shared" si="4"/>
        <v>4.1394249704608116E-2</v>
      </c>
      <c r="M43" s="171">
        <f t="shared" si="6"/>
        <v>1401403.4000000001</v>
      </c>
    </row>
    <row r="44" spans="1:13" s="20" customFormat="1" ht="31.5" hidden="1" customHeight="1">
      <c r="A44" s="167" t="s">
        <v>311</v>
      </c>
      <c r="B44" s="167" t="s">
        <v>312</v>
      </c>
      <c r="C44" s="167" t="s">
        <v>280</v>
      </c>
      <c r="D44" s="168">
        <v>951220</v>
      </c>
      <c r="E44" s="168">
        <v>929650</v>
      </c>
      <c r="F44" s="169">
        <f t="shared" si="0"/>
        <v>21570</v>
      </c>
      <c r="G44" s="170">
        <v>80850</v>
      </c>
      <c r="H44" s="170">
        <v>60190</v>
      </c>
      <c r="I44" s="169">
        <f t="shared" si="1"/>
        <v>20660</v>
      </c>
      <c r="J44" s="169">
        <f t="shared" si="2"/>
        <v>1032070</v>
      </c>
      <c r="K44" s="169">
        <f t="shared" si="3"/>
        <v>42230</v>
      </c>
      <c r="L44" s="179">
        <f t="shared" si="4"/>
        <v>4.0917767205712788E-2</v>
      </c>
      <c r="M44" s="171">
        <f t="shared" si="6"/>
        <v>2815474.1</v>
      </c>
    </row>
    <row r="45" spans="1:13" s="20" customFormat="1" ht="31.5" hidden="1" customHeight="1">
      <c r="A45" s="167" t="s">
        <v>244</v>
      </c>
      <c r="B45" s="167" t="s">
        <v>245</v>
      </c>
      <c r="C45" s="167" t="s">
        <v>154</v>
      </c>
      <c r="D45" s="168">
        <v>187650</v>
      </c>
      <c r="E45" s="168">
        <v>183710</v>
      </c>
      <c r="F45" s="169">
        <f t="shared" si="0"/>
        <v>3940</v>
      </c>
      <c r="G45" s="170">
        <v>16070</v>
      </c>
      <c r="H45" s="170">
        <v>11680</v>
      </c>
      <c r="I45" s="169">
        <f t="shared" si="1"/>
        <v>4390</v>
      </c>
      <c r="J45" s="169">
        <f t="shared" si="2"/>
        <v>203720</v>
      </c>
      <c r="K45" s="169">
        <f t="shared" si="3"/>
        <v>8330</v>
      </c>
      <c r="L45" s="179">
        <f t="shared" si="4"/>
        <v>4.0889456116237975E-2</v>
      </c>
      <c r="M45" s="171">
        <f t="shared" si="6"/>
        <v>555361.1</v>
      </c>
    </row>
    <row r="46" spans="1:13" s="20" customFormat="1" ht="31.5" hidden="1" customHeight="1">
      <c r="A46" s="167" t="s">
        <v>295</v>
      </c>
      <c r="B46" s="167" t="s">
        <v>296</v>
      </c>
      <c r="C46" s="167" t="s">
        <v>280</v>
      </c>
      <c r="D46" s="168">
        <v>101800</v>
      </c>
      <c r="E46" s="168">
        <v>98230</v>
      </c>
      <c r="F46" s="169">
        <f t="shared" si="0"/>
        <v>3570</v>
      </c>
      <c r="G46" s="170">
        <v>3050</v>
      </c>
      <c r="H46" s="170">
        <v>2340</v>
      </c>
      <c r="I46" s="169">
        <f t="shared" si="1"/>
        <v>710</v>
      </c>
      <c r="J46" s="169">
        <f t="shared" si="2"/>
        <v>104850</v>
      </c>
      <c r="K46" s="169">
        <f t="shared" si="3"/>
        <v>4280</v>
      </c>
      <c r="L46" s="179">
        <f t="shared" si="4"/>
        <v>4.0820219360991894E-2</v>
      </c>
      <c r="M46" s="171">
        <f t="shared" si="6"/>
        <v>285347.60000000003</v>
      </c>
    </row>
    <row r="47" spans="1:13" s="20" customFormat="1" ht="31.5" hidden="1" customHeight="1">
      <c r="A47" s="172" t="s">
        <v>856</v>
      </c>
      <c r="B47" s="172" t="s">
        <v>857</v>
      </c>
      <c r="C47" s="172" t="s">
        <v>172</v>
      </c>
      <c r="D47" s="173">
        <v>227240</v>
      </c>
      <c r="E47" s="173">
        <v>222340</v>
      </c>
      <c r="F47" s="169">
        <f t="shared" si="0"/>
        <v>4900</v>
      </c>
      <c r="G47" s="174">
        <v>22040</v>
      </c>
      <c r="H47" s="174">
        <v>16890</v>
      </c>
      <c r="I47" s="169">
        <f t="shared" si="1"/>
        <v>5150</v>
      </c>
      <c r="J47" s="169">
        <f t="shared" si="2"/>
        <v>249280</v>
      </c>
      <c r="K47" s="169">
        <f t="shared" si="3"/>
        <v>10050</v>
      </c>
      <c r="L47" s="179">
        <f t="shared" si="4"/>
        <v>4.0316110397946088E-2</v>
      </c>
      <c r="M47" s="171">
        <f t="shared" si="6"/>
        <v>670033.5</v>
      </c>
    </row>
    <row r="48" spans="1:13" s="20" customFormat="1" ht="31.5" hidden="1" customHeight="1">
      <c r="A48" s="167" t="s">
        <v>626</v>
      </c>
      <c r="B48" s="167" t="s">
        <v>627</v>
      </c>
      <c r="C48" s="167" t="s">
        <v>166</v>
      </c>
      <c r="D48" s="168">
        <v>485070</v>
      </c>
      <c r="E48" s="168">
        <v>477180</v>
      </c>
      <c r="F48" s="169">
        <f t="shared" si="0"/>
        <v>7890</v>
      </c>
      <c r="G48" s="170">
        <v>51120</v>
      </c>
      <c r="H48" s="170">
        <v>37430</v>
      </c>
      <c r="I48" s="169">
        <f t="shared" si="1"/>
        <v>13690</v>
      </c>
      <c r="J48" s="169">
        <f t="shared" si="2"/>
        <v>536190</v>
      </c>
      <c r="K48" s="169">
        <f t="shared" si="3"/>
        <v>21580</v>
      </c>
      <c r="L48" s="179">
        <f t="shared" si="4"/>
        <v>4.0246927395139784E-2</v>
      </c>
      <c r="M48" s="171">
        <f t="shared" si="6"/>
        <v>1438738.6</v>
      </c>
    </row>
    <row r="49" spans="1:13" s="20" customFormat="1" ht="31.5" hidden="1" customHeight="1">
      <c r="A49" s="172" t="s">
        <v>796</v>
      </c>
      <c r="B49" s="172" t="s">
        <v>797</v>
      </c>
      <c r="C49" s="172" t="s">
        <v>170</v>
      </c>
      <c r="D49" s="173">
        <v>126180</v>
      </c>
      <c r="E49" s="173">
        <v>123630</v>
      </c>
      <c r="F49" s="169">
        <f t="shared" si="0"/>
        <v>2550</v>
      </c>
      <c r="G49" s="174">
        <v>14110</v>
      </c>
      <c r="H49" s="174">
        <v>11040</v>
      </c>
      <c r="I49" s="169">
        <f t="shared" si="1"/>
        <v>3070</v>
      </c>
      <c r="J49" s="169">
        <f t="shared" si="2"/>
        <v>140290</v>
      </c>
      <c r="K49" s="169">
        <f t="shared" si="3"/>
        <v>5620</v>
      </c>
      <c r="L49" s="179">
        <f t="shared" si="4"/>
        <v>4.0059875971202509E-2</v>
      </c>
      <c r="M49" s="171">
        <f t="shared" si="6"/>
        <v>374685.4</v>
      </c>
    </row>
    <row r="50" spans="1:13" s="20" customFormat="1" ht="31.5" customHeight="1">
      <c r="A50" s="167" t="s">
        <v>395</v>
      </c>
      <c r="B50" s="167" t="s">
        <v>396</v>
      </c>
      <c r="C50" s="167" t="s">
        <v>160</v>
      </c>
      <c r="D50" s="168">
        <v>516350</v>
      </c>
      <c r="E50" s="168">
        <v>505520</v>
      </c>
      <c r="F50" s="169">
        <f t="shared" si="0"/>
        <v>10830</v>
      </c>
      <c r="G50" s="170">
        <v>50990</v>
      </c>
      <c r="H50" s="170">
        <v>39110</v>
      </c>
      <c r="I50" s="169">
        <f t="shared" si="1"/>
        <v>11880</v>
      </c>
      <c r="J50" s="169">
        <f t="shared" si="2"/>
        <v>567340</v>
      </c>
      <c r="K50" s="169">
        <f t="shared" si="3"/>
        <v>22710</v>
      </c>
      <c r="L50" s="179">
        <f t="shared" si="4"/>
        <v>4.0028906828356893E-2</v>
      </c>
      <c r="M50" s="171">
        <f t="shared" si="6"/>
        <v>1514075.7</v>
      </c>
    </row>
    <row r="51" spans="1:13" s="20" customFormat="1" ht="31.5" hidden="1" customHeight="1">
      <c r="A51" s="167" t="s">
        <v>250</v>
      </c>
      <c r="B51" s="167" t="s">
        <v>251</v>
      </c>
      <c r="C51" s="167" t="s">
        <v>154</v>
      </c>
      <c r="D51" s="168">
        <v>165870</v>
      </c>
      <c r="E51" s="168">
        <v>162710</v>
      </c>
      <c r="F51" s="169">
        <f t="shared" si="0"/>
        <v>3160</v>
      </c>
      <c r="G51" s="170">
        <v>13710</v>
      </c>
      <c r="H51" s="170">
        <v>9720</v>
      </c>
      <c r="I51" s="169">
        <f t="shared" si="1"/>
        <v>3990</v>
      </c>
      <c r="J51" s="169">
        <f t="shared" si="2"/>
        <v>179580</v>
      </c>
      <c r="K51" s="169">
        <f t="shared" si="3"/>
        <v>7150</v>
      </c>
      <c r="L51" s="179">
        <f t="shared" si="4"/>
        <v>3.9815124178639048E-2</v>
      </c>
      <c r="M51" s="171">
        <f t="shared" si="6"/>
        <v>476690.5</v>
      </c>
    </row>
    <row r="52" spans="1:13" s="20" customFormat="1" ht="31.5" hidden="1" customHeight="1">
      <c r="A52" s="172" t="s">
        <v>798</v>
      </c>
      <c r="B52" s="172" t="s">
        <v>799</v>
      </c>
      <c r="C52" s="172" t="s">
        <v>170</v>
      </c>
      <c r="D52" s="173">
        <v>216380</v>
      </c>
      <c r="E52" s="173">
        <v>212600</v>
      </c>
      <c r="F52" s="169">
        <f t="shared" si="0"/>
        <v>3780</v>
      </c>
      <c r="G52" s="174">
        <v>23330</v>
      </c>
      <c r="H52" s="174">
        <v>17570</v>
      </c>
      <c r="I52" s="169">
        <f t="shared" si="1"/>
        <v>5760</v>
      </c>
      <c r="J52" s="169">
        <f t="shared" si="2"/>
        <v>239710</v>
      </c>
      <c r="K52" s="169">
        <f t="shared" si="3"/>
        <v>9540</v>
      </c>
      <c r="L52" s="179">
        <f t="shared" si="4"/>
        <v>3.9798089357974221E-2</v>
      </c>
      <c r="M52" s="171">
        <f t="shared" si="6"/>
        <v>636031.80000000005</v>
      </c>
    </row>
    <row r="53" spans="1:13" s="20" customFormat="1" ht="31.5" hidden="1" customHeight="1">
      <c r="A53" s="167" t="s">
        <v>234</v>
      </c>
      <c r="B53" s="167" t="s">
        <v>235</v>
      </c>
      <c r="C53" s="167" t="s">
        <v>154</v>
      </c>
      <c r="D53" s="168">
        <v>566090</v>
      </c>
      <c r="E53" s="168">
        <v>553140</v>
      </c>
      <c r="F53" s="169">
        <f t="shared" si="0"/>
        <v>12950</v>
      </c>
      <c r="G53" s="170">
        <v>49790</v>
      </c>
      <c r="H53" s="170">
        <v>38290</v>
      </c>
      <c r="I53" s="169">
        <f t="shared" si="1"/>
        <v>11500</v>
      </c>
      <c r="J53" s="169">
        <f t="shared" si="2"/>
        <v>615880</v>
      </c>
      <c r="K53" s="169">
        <f t="shared" si="3"/>
        <v>24450</v>
      </c>
      <c r="L53" s="179">
        <f t="shared" si="4"/>
        <v>3.9699292069883742E-2</v>
      </c>
      <c r="M53" s="171">
        <f t="shared" si="6"/>
        <v>1630081.5</v>
      </c>
    </row>
    <row r="54" spans="1:13" s="20" customFormat="1" ht="31.5" hidden="1" customHeight="1">
      <c r="A54" s="167" t="s">
        <v>554</v>
      </c>
      <c r="B54" s="167" t="s">
        <v>555</v>
      </c>
      <c r="C54" s="167" t="s">
        <v>164</v>
      </c>
      <c r="D54" s="168">
        <v>410720</v>
      </c>
      <c r="E54" s="168">
        <v>405020</v>
      </c>
      <c r="F54" s="169">
        <f t="shared" si="0"/>
        <v>5700</v>
      </c>
      <c r="G54" s="170">
        <v>27670</v>
      </c>
      <c r="H54" s="170">
        <v>15970</v>
      </c>
      <c r="I54" s="169">
        <f t="shared" si="1"/>
        <v>11700</v>
      </c>
      <c r="J54" s="169">
        <f t="shared" si="2"/>
        <v>438390</v>
      </c>
      <c r="K54" s="169">
        <f t="shared" si="3"/>
        <v>17400</v>
      </c>
      <c r="L54" s="179">
        <f t="shared" si="4"/>
        <v>3.9690686375145418E-2</v>
      </c>
      <c r="M54" s="171">
        <f t="shared" si="6"/>
        <v>1160058</v>
      </c>
    </row>
    <row r="55" spans="1:13" s="20" customFormat="1" ht="31.5" hidden="1" customHeight="1">
      <c r="A55" s="172" t="s">
        <v>846</v>
      </c>
      <c r="B55" s="172" t="s">
        <v>847</v>
      </c>
      <c r="C55" s="172" t="s">
        <v>172</v>
      </c>
      <c r="D55" s="173">
        <v>224420</v>
      </c>
      <c r="E55" s="173">
        <v>221410</v>
      </c>
      <c r="F55" s="169">
        <f t="shared" si="0"/>
        <v>3010</v>
      </c>
      <c r="G55" s="174">
        <v>31590</v>
      </c>
      <c r="H55" s="174">
        <v>24490</v>
      </c>
      <c r="I55" s="169">
        <f t="shared" si="1"/>
        <v>7100</v>
      </c>
      <c r="J55" s="169">
        <f t="shared" si="2"/>
        <v>256010</v>
      </c>
      <c r="K55" s="169">
        <f t="shared" si="3"/>
        <v>10110</v>
      </c>
      <c r="L55" s="179">
        <f t="shared" si="4"/>
        <v>3.9490644896683726E-2</v>
      </c>
      <c r="M55" s="171">
        <f t="shared" si="6"/>
        <v>674033.70000000007</v>
      </c>
    </row>
    <row r="56" spans="1:13" s="20" customFormat="1" ht="31.5" hidden="1" customHeight="1">
      <c r="A56" s="167" t="s">
        <v>624</v>
      </c>
      <c r="B56" s="167" t="s">
        <v>625</v>
      </c>
      <c r="C56" s="167" t="s">
        <v>166</v>
      </c>
      <c r="D56" s="168">
        <v>241810</v>
      </c>
      <c r="E56" s="168">
        <v>238220</v>
      </c>
      <c r="F56" s="169">
        <f t="shared" si="0"/>
        <v>3590</v>
      </c>
      <c r="G56" s="170">
        <v>22670</v>
      </c>
      <c r="H56" s="170">
        <v>15820</v>
      </c>
      <c r="I56" s="169">
        <f t="shared" si="1"/>
        <v>6850</v>
      </c>
      <c r="J56" s="169">
        <f t="shared" si="2"/>
        <v>264480</v>
      </c>
      <c r="K56" s="169">
        <f t="shared" si="3"/>
        <v>10440</v>
      </c>
      <c r="L56" s="179">
        <f t="shared" si="4"/>
        <v>3.9473684210526314E-2</v>
      </c>
      <c r="M56" s="171">
        <f t="shared" si="6"/>
        <v>696034.8</v>
      </c>
    </row>
    <row r="57" spans="1:13" s="20" customFormat="1" ht="31.5" hidden="1" customHeight="1">
      <c r="A57" s="172" t="s">
        <v>882</v>
      </c>
      <c r="B57" s="172" t="s">
        <v>883</v>
      </c>
      <c r="C57" s="172" t="s">
        <v>172</v>
      </c>
      <c r="D57" s="173">
        <v>602250</v>
      </c>
      <c r="E57" s="173">
        <v>591910</v>
      </c>
      <c r="F57" s="169">
        <f t="shared" si="0"/>
        <v>10340</v>
      </c>
      <c r="G57" s="174">
        <v>61390</v>
      </c>
      <c r="H57" s="174">
        <v>45590</v>
      </c>
      <c r="I57" s="169">
        <f t="shared" si="1"/>
        <v>15800</v>
      </c>
      <c r="J57" s="169">
        <f t="shared" si="2"/>
        <v>663640</v>
      </c>
      <c r="K57" s="169">
        <f t="shared" si="3"/>
        <v>26140</v>
      </c>
      <c r="L57" s="179">
        <f t="shared" si="4"/>
        <v>3.9388825266710864E-2</v>
      </c>
      <c r="M57" s="171">
        <f t="shared" si="6"/>
        <v>1742753.8</v>
      </c>
    </row>
    <row r="58" spans="1:13" s="20" customFormat="1" ht="31.5" hidden="1" customHeight="1">
      <c r="A58" s="167" t="s">
        <v>327</v>
      </c>
      <c r="B58" s="167" t="s">
        <v>328</v>
      </c>
      <c r="C58" s="167" t="s">
        <v>158</v>
      </c>
      <c r="D58" s="168">
        <v>588140</v>
      </c>
      <c r="E58" s="168">
        <v>576080</v>
      </c>
      <c r="F58" s="169">
        <f t="shared" si="0"/>
        <v>12060</v>
      </c>
      <c r="G58" s="170">
        <v>68690</v>
      </c>
      <c r="H58" s="170">
        <v>54980</v>
      </c>
      <c r="I58" s="169">
        <f t="shared" si="1"/>
        <v>13710</v>
      </c>
      <c r="J58" s="169">
        <f t="shared" si="2"/>
        <v>656830</v>
      </c>
      <c r="K58" s="169">
        <f t="shared" si="3"/>
        <v>25770</v>
      </c>
      <c r="L58" s="179">
        <f t="shared" si="4"/>
        <v>3.9233896137508946E-2</v>
      </c>
      <c r="M58" s="171">
        <f t="shared" si="6"/>
        <v>1718085.9000000001</v>
      </c>
    </row>
    <row r="59" spans="1:13" s="20" customFormat="1" ht="31.5" hidden="1" customHeight="1">
      <c r="A59" s="167" t="s">
        <v>256</v>
      </c>
      <c r="B59" s="167" t="s">
        <v>257</v>
      </c>
      <c r="C59" s="167" t="s">
        <v>154</v>
      </c>
      <c r="D59" s="168">
        <v>283690</v>
      </c>
      <c r="E59" s="168">
        <v>277830</v>
      </c>
      <c r="F59" s="169">
        <f t="shared" si="0"/>
        <v>5860</v>
      </c>
      <c r="G59" s="170">
        <v>20510</v>
      </c>
      <c r="H59" s="170">
        <v>14460</v>
      </c>
      <c r="I59" s="169">
        <f t="shared" si="1"/>
        <v>6050</v>
      </c>
      <c r="J59" s="169">
        <f t="shared" si="2"/>
        <v>304200</v>
      </c>
      <c r="K59" s="169">
        <f t="shared" si="3"/>
        <v>11910</v>
      </c>
      <c r="L59" s="179">
        <f t="shared" si="4"/>
        <v>3.9151873767258386E-2</v>
      </c>
      <c r="M59" s="171">
        <f t="shared" si="6"/>
        <v>794039.70000000007</v>
      </c>
    </row>
    <row r="60" spans="1:13" s="20" customFormat="1" ht="31.5" hidden="1" customHeight="1">
      <c r="A60" s="172" t="s">
        <v>840</v>
      </c>
      <c r="B60" s="172" t="s">
        <v>841</v>
      </c>
      <c r="C60" s="172" t="s">
        <v>172</v>
      </c>
      <c r="D60" s="173">
        <v>544360</v>
      </c>
      <c r="E60" s="173">
        <v>535980</v>
      </c>
      <c r="F60" s="169">
        <f t="shared" si="0"/>
        <v>8380</v>
      </c>
      <c r="G60" s="174">
        <v>54620</v>
      </c>
      <c r="H60" s="174">
        <v>39570</v>
      </c>
      <c r="I60" s="169">
        <f t="shared" si="1"/>
        <v>15050</v>
      </c>
      <c r="J60" s="169">
        <f t="shared" si="2"/>
        <v>598980</v>
      </c>
      <c r="K60" s="169">
        <f t="shared" si="3"/>
        <v>23430</v>
      </c>
      <c r="L60" s="179">
        <f t="shared" si="4"/>
        <v>3.9116498046679354E-2</v>
      </c>
      <c r="M60" s="171">
        <f t="shared" si="6"/>
        <v>1562078.1</v>
      </c>
    </row>
    <row r="61" spans="1:13" s="20" customFormat="1" ht="31.5" hidden="1" customHeight="1">
      <c r="A61" s="167" t="s">
        <v>588</v>
      </c>
      <c r="B61" s="167" t="s">
        <v>589</v>
      </c>
      <c r="C61" s="167" t="s">
        <v>164</v>
      </c>
      <c r="D61" s="168">
        <v>414730</v>
      </c>
      <c r="E61" s="168">
        <v>405420</v>
      </c>
      <c r="F61" s="169">
        <f t="shared" si="0"/>
        <v>9310</v>
      </c>
      <c r="G61" s="170">
        <v>23440</v>
      </c>
      <c r="H61" s="170">
        <v>15630</v>
      </c>
      <c r="I61" s="169">
        <f t="shared" si="1"/>
        <v>7810</v>
      </c>
      <c r="J61" s="169">
        <f t="shared" si="2"/>
        <v>438170</v>
      </c>
      <c r="K61" s="169">
        <f t="shared" si="3"/>
        <v>17120</v>
      </c>
      <c r="L61" s="179">
        <f t="shared" si="4"/>
        <v>3.9071593217244446E-2</v>
      </c>
      <c r="M61" s="171">
        <f t="shared" si="6"/>
        <v>1141390.4000000001</v>
      </c>
    </row>
    <row r="62" spans="1:13" s="20" customFormat="1" ht="31.5" hidden="1" customHeight="1">
      <c r="A62" s="167" t="s">
        <v>522</v>
      </c>
      <c r="B62" s="167" t="s">
        <v>523</v>
      </c>
      <c r="C62" s="167" t="s">
        <v>453</v>
      </c>
      <c r="D62" s="168">
        <v>213630</v>
      </c>
      <c r="E62" s="168">
        <v>209230</v>
      </c>
      <c r="F62" s="169">
        <f t="shared" si="0"/>
        <v>4400</v>
      </c>
      <c r="G62" s="170">
        <v>20450</v>
      </c>
      <c r="H62" s="170">
        <v>15800</v>
      </c>
      <c r="I62" s="169">
        <f t="shared" si="1"/>
        <v>4650</v>
      </c>
      <c r="J62" s="169">
        <f t="shared" si="2"/>
        <v>234080</v>
      </c>
      <c r="K62" s="169">
        <f t="shared" si="3"/>
        <v>9050</v>
      </c>
      <c r="L62" s="179">
        <f t="shared" si="4"/>
        <v>3.8661995898838002E-2</v>
      </c>
      <c r="M62" s="171">
        <f t="shared" si="6"/>
        <v>603363.5</v>
      </c>
    </row>
    <row r="63" spans="1:13" s="20" customFormat="1" ht="31.5" customHeight="1">
      <c r="A63" s="167" t="s">
        <v>427</v>
      </c>
      <c r="B63" s="167" t="s">
        <v>428</v>
      </c>
      <c r="C63" s="167" t="s">
        <v>160</v>
      </c>
      <c r="D63" s="168">
        <v>621800</v>
      </c>
      <c r="E63" s="168">
        <v>608340</v>
      </c>
      <c r="F63" s="169">
        <f t="shared" si="0"/>
        <v>13460</v>
      </c>
      <c r="G63" s="170">
        <v>52210</v>
      </c>
      <c r="H63" s="170">
        <v>39670</v>
      </c>
      <c r="I63" s="169">
        <f t="shared" si="1"/>
        <v>12540</v>
      </c>
      <c r="J63" s="169">
        <f t="shared" si="2"/>
        <v>674010</v>
      </c>
      <c r="K63" s="169">
        <f t="shared" si="3"/>
        <v>26000</v>
      </c>
      <c r="L63" s="179">
        <f t="shared" si="4"/>
        <v>3.857509532499518E-2</v>
      </c>
      <c r="M63" s="171">
        <f t="shared" si="6"/>
        <v>1733420</v>
      </c>
    </row>
    <row r="64" spans="1:13" s="20" customFormat="1" ht="31.5" hidden="1" customHeight="1">
      <c r="A64" s="167" t="s">
        <v>200</v>
      </c>
      <c r="B64" s="167" t="s">
        <v>201</v>
      </c>
      <c r="C64" s="167" t="s">
        <v>154</v>
      </c>
      <c r="D64" s="168">
        <v>276880</v>
      </c>
      <c r="E64" s="168">
        <v>271170</v>
      </c>
      <c r="F64" s="169">
        <f t="shared" si="0"/>
        <v>5710</v>
      </c>
      <c r="G64" s="170">
        <v>22420</v>
      </c>
      <c r="H64" s="170">
        <v>16610</v>
      </c>
      <c r="I64" s="169">
        <f t="shared" si="1"/>
        <v>5810</v>
      </c>
      <c r="J64" s="169">
        <f t="shared" si="2"/>
        <v>299300</v>
      </c>
      <c r="K64" s="169">
        <f t="shared" si="3"/>
        <v>11520</v>
      </c>
      <c r="L64" s="179">
        <f t="shared" si="4"/>
        <v>3.8489809555629806E-2</v>
      </c>
      <c r="M64" s="171">
        <f t="shared" si="6"/>
        <v>768038.40000000002</v>
      </c>
    </row>
    <row r="65" spans="1:13" s="20" customFormat="1" ht="31.5" hidden="1" customHeight="1">
      <c r="A65" s="172" t="s">
        <v>880</v>
      </c>
      <c r="B65" s="172" t="s">
        <v>881</v>
      </c>
      <c r="C65" s="172" t="s">
        <v>172</v>
      </c>
      <c r="D65" s="173">
        <v>266230</v>
      </c>
      <c r="E65" s="173">
        <v>261370</v>
      </c>
      <c r="F65" s="169">
        <f t="shared" si="0"/>
        <v>4860</v>
      </c>
      <c r="G65" s="174">
        <v>23480</v>
      </c>
      <c r="H65" s="174">
        <v>17220</v>
      </c>
      <c r="I65" s="169">
        <f t="shared" si="1"/>
        <v>6260</v>
      </c>
      <c r="J65" s="169">
        <f t="shared" si="2"/>
        <v>289710</v>
      </c>
      <c r="K65" s="169">
        <f t="shared" si="3"/>
        <v>11120</v>
      </c>
      <c r="L65" s="179">
        <f t="shared" si="4"/>
        <v>3.8383210797003901E-2</v>
      </c>
      <c r="M65" s="171">
        <f t="shared" si="6"/>
        <v>741370.4</v>
      </c>
    </row>
    <row r="66" spans="1:13" s="20" customFormat="1" ht="31.5" hidden="1" customHeight="1">
      <c r="A66" s="167" t="s">
        <v>594</v>
      </c>
      <c r="B66" s="167" t="s">
        <v>595</v>
      </c>
      <c r="C66" s="167" t="s">
        <v>164</v>
      </c>
      <c r="D66" s="168">
        <v>476050</v>
      </c>
      <c r="E66" s="168">
        <v>468620</v>
      </c>
      <c r="F66" s="169">
        <f t="shared" ref="F66:F129" si="7">SUM(D66-E66)</f>
        <v>7430</v>
      </c>
      <c r="G66" s="170">
        <v>36080</v>
      </c>
      <c r="H66" s="170">
        <v>24090</v>
      </c>
      <c r="I66" s="169">
        <f t="shared" ref="I66:I129" si="8">SUM(G66-H66)</f>
        <v>11990</v>
      </c>
      <c r="J66" s="169">
        <f t="shared" ref="J66:J129" si="9">SUM(D66,G66)</f>
        <v>512130</v>
      </c>
      <c r="K66" s="169">
        <f t="shared" ref="K66:K129" si="10">SUM(F66+I66)</f>
        <v>19420</v>
      </c>
      <c r="L66" s="179">
        <f t="shared" ref="L66:L129" si="11">SUM(K66/J66)</f>
        <v>3.7920059359928142E-2</v>
      </c>
      <c r="M66" s="171">
        <f t="shared" ref="M66:M97" si="12">SUM(F66+I66)*66.67</f>
        <v>1294731.4000000001</v>
      </c>
    </row>
    <row r="67" spans="1:13" s="20" customFormat="1" ht="31.5" hidden="1" customHeight="1">
      <c r="A67" s="167" t="s">
        <v>214</v>
      </c>
      <c r="B67" s="167" t="s">
        <v>215</v>
      </c>
      <c r="C67" s="167" t="s">
        <v>154</v>
      </c>
      <c r="D67" s="168">
        <v>150220</v>
      </c>
      <c r="E67" s="168">
        <v>147090</v>
      </c>
      <c r="F67" s="169">
        <f t="shared" si="7"/>
        <v>3130</v>
      </c>
      <c r="G67" s="170">
        <v>10100</v>
      </c>
      <c r="H67" s="170">
        <v>7180</v>
      </c>
      <c r="I67" s="169">
        <f t="shared" si="8"/>
        <v>2920</v>
      </c>
      <c r="J67" s="169">
        <f t="shared" si="9"/>
        <v>160320</v>
      </c>
      <c r="K67" s="169">
        <f t="shared" si="10"/>
        <v>6050</v>
      </c>
      <c r="L67" s="179">
        <f t="shared" si="11"/>
        <v>3.773702594810379E-2</v>
      </c>
      <c r="M67" s="171">
        <f t="shared" si="12"/>
        <v>403353.5</v>
      </c>
    </row>
    <row r="68" spans="1:13" s="20" customFormat="1" ht="31.5" hidden="1" customHeight="1">
      <c r="A68" s="167" t="s">
        <v>462</v>
      </c>
      <c r="B68" s="167" t="s">
        <v>463</v>
      </c>
      <c r="C68" s="167" t="s">
        <v>453</v>
      </c>
      <c r="D68" s="168">
        <v>309070</v>
      </c>
      <c r="E68" s="168">
        <v>303140</v>
      </c>
      <c r="F68" s="169">
        <f t="shared" si="7"/>
        <v>5930</v>
      </c>
      <c r="G68" s="170">
        <v>31000</v>
      </c>
      <c r="H68" s="170">
        <v>24100</v>
      </c>
      <c r="I68" s="169">
        <f t="shared" si="8"/>
        <v>6900</v>
      </c>
      <c r="J68" s="169">
        <f t="shared" si="9"/>
        <v>340070</v>
      </c>
      <c r="K68" s="169">
        <f t="shared" si="10"/>
        <v>12830</v>
      </c>
      <c r="L68" s="179">
        <f t="shared" si="11"/>
        <v>3.7727526685682362E-2</v>
      </c>
      <c r="M68" s="171">
        <f t="shared" si="12"/>
        <v>855376.1</v>
      </c>
    </row>
    <row r="69" spans="1:13" s="20" customFormat="1" ht="31.5" hidden="1" customHeight="1">
      <c r="A69" s="167" t="s">
        <v>460</v>
      </c>
      <c r="B69" s="167" t="s">
        <v>461</v>
      </c>
      <c r="C69" s="167" t="s">
        <v>453</v>
      </c>
      <c r="D69" s="168">
        <v>367480</v>
      </c>
      <c r="E69" s="168">
        <v>360510</v>
      </c>
      <c r="F69" s="169">
        <f t="shared" si="7"/>
        <v>6970</v>
      </c>
      <c r="G69" s="170">
        <v>32770</v>
      </c>
      <c r="H69" s="170">
        <v>24700</v>
      </c>
      <c r="I69" s="169">
        <f t="shared" si="8"/>
        <v>8070</v>
      </c>
      <c r="J69" s="169">
        <f t="shared" si="9"/>
        <v>400250</v>
      </c>
      <c r="K69" s="169">
        <f t="shared" si="10"/>
        <v>15040</v>
      </c>
      <c r="L69" s="179">
        <f t="shared" si="11"/>
        <v>3.7576514678326046E-2</v>
      </c>
      <c r="M69" s="171">
        <f t="shared" si="12"/>
        <v>1002716.8</v>
      </c>
    </row>
    <row r="70" spans="1:13" s="20" customFormat="1" ht="31.5" hidden="1" customHeight="1">
      <c r="A70" s="167" t="s">
        <v>524</v>
      </c>
      <c r="B70" s="167" t="s">
        <v>525</v>
      </c>
      <c r="C70" s="167" t="s">
        <v>453</v>
      </c>
      <c r="D70" s="168">
        <v>333690</v>
      </c>
      <c r="E70" s="168">
        <v>324620</v>
      </c>
      <c r="F70" s="169">
        <f t="shared" si="7"/>
        <v>9070</v>
      </c>
      <c r="G70" s="170">
        <v>21370</v>
      </c>
      <c r="H70" s="170">
        <v>17130</v>
      </c>
      <c r="I70" s="169">
        <f t="shared" si="8"/>
        <v>4240</v>
      </c>
      <c r="J70" s="169">
        <f t="shared" si="9"/>
        <v>355060</v>
      </c>
      <c r="K70" s="169">
        <f t="shared" si="10"/>
        <v>13310</v>
      </c>
      <c r="L70" s="179">
        <f t="shared" si="11"/>
        <v>3.7486621979383766E-2</v>
      </c>
      <c r="M70" s="171">
        <f t="shared" si="12"/>
        <v>887377.70000000007</v>
      </c>
    </row>
    <row r="71" spans="1:13" s="20" customFormat="1" ht="31.5" hidden="1" customHeight="1">
      <c r="A71" s="172" t="s">
        <v>852</v>
      </c>
      <c r="B71" s="172" t="s">
        <v>853</v>
      </c>
      <c r="C71" s="172" t="s">
        <v>172</v>
      </c>
      <c r="D71" s="173">
        <v>253110</v>
      </c>
      <c r="E71" s="173">
        <v>248900</v>
      </c>
      <c r="F71" s="169">
        <f t="shared" si="7"/>
        <v>4210</v>
      </c>
      <c r="G71" s="174">
        <v>25190</v>
      </c>
      <c r="H71" s="174">
        <v>18980</v>
      </c>
      <c r="I71" s="169">
        <f t="shared" si="8"/>
        <v>6210</v>
      </c>
      <c r="J71" s="169">
        <f t="shared" si="9"/>
        <v>278300</v>
      </c>
      <c r="K71" s="169">
        <f t="shared" si="10"/>
        <v>10420</v>
      </c>
      <c r="L71" s="179">
        <f t="shared" si="11"/>
        <v>3.7441609773625581E-2</v>
      </c>
      <c r="M71" s="171">
        <f t="shared" si="12"/>
        <v>694701.4</v>
      </c>
    </row>
    <row r="72" spans="1:13" s="20" customFormat="1" ht="31.5" hidden="1" customHeight="1">
      <c r="A72" s="167" t="s">
        <v>622</v>
      </c>
      <c r="B72" s="167" t="s">
        <v>623</v>
      </c>
      <c r="C72" s="167" t="s">
        <v>166</v>
      </c>
      <c r="D72" s="168">
        <v>316350</v>
      </c>
      <c r="E72" s="168">
        <v>310320</v>
      </c>
      <c r="F72" s="169">
        <f t="shared" si="7"/>
        <v>6030</v>
      </c>
      <c r="G72" s="170">
        <v>23380</v>
      </c>
      <c r="H72" s="170">
        <v>16720</v>
      </c>
      <c r="I72" s="169">
        <f t="shared" si="8"/>
        <v>6660</v>
      </c>
      <c r="J72" s="169">
        <f t="shared" si="9"/>
        <v>339730</v>
      </c>
      <c r="K72" s="169">
        <f t="shared" si="10"/>
        <v>12690</v>
      </c>
      <c r="L72" s="179">
        <f t="shared" si="11"/>
        <v>3.7353192240897184E-2</v>
      </c>
      <c r="M72" s="171">
        <f t="shared" si="12"/>
        <v>846042.3</v>
      </c>
    </row>
    <row r="73" spans="1:13" s="20" customFormat="1" ht="31.5" hidden="1" customHeight="1">
      <c r="A73" s="167" t="s">
        <v>224</v>
      </c>
      <c r="B73" s="167" t="s">
        <v>225</v>
      </c>
      <c r="C73" s="167" t="s">
        <v>154</v>
      </c>
      <c r="D73" s="168">
        <v>553780</v>
      </c>
      <c r="E73" s="168">
        <v>542520</v>
      </c>
      <c r="F73" s="169">
        <f t="shared" si="7"/>
        <v>11260</v>
      </c>
      <c r="G73" s="170">
        <v>41460</v>
      </c>
      <c r="H73" s="170">
        <v>30820</v>
      </c>
      <c r="I73" s="169">
        <f t="shared" si="8"/>
        <v>10640</v>
      </c>
      <c r="J73" s="169">
        <f t="shared" si="9"/>
        <v>595240</v>
      </c>
      <c r="K73" s="169">
        <f t="shared" si="10"/>
        <v>21900</v>
      </c>
      <c r="L73" s="179">
        <f t="shared" si="11"/>
        <v>3.6791882265976746E-2</v>
      </c>
      <c r="M73" s="171">
        <f t="shared" si="12"/>
        <v>1460073</v>
      </c>
    </row>
    <row r="74" spans="1:13" s="20" customFormat="1" ht="31.5" hidden="1" customHeight="1">
      <c r="A74" s="167" t="s">
        <v>684</v>
      </c>
      <c r="B74" s="167" t="s">
        <v>685</v>
      </c>
      <c r="C74" s="167" t="s">
        <v>166</v>
      </c>
      <c r="D74" s="168">
        <v>316910</v>
      </c>
      <c r="E74" s="168">
        <v>312560</v>
      </c>
      <c r="F74" s="169">
        <f t="shared" si="7"/>
        <v>4350</v>
      </c>
      <c r="G74" s="170">
        <v>28930</v>
      </c>
      <c r="H74" s="170">
        <v>20560</v>
      </c>
      <c r="I74" s="169">
        <f t="shared" si="8"/>
        <v>8370</v>
      </c>
      <c r="J74" s="169">
        <f t="shared" si="9"/>
        <v>345840</v>
      </c>
      <c r="K74" s="169">
        <f t="shared" si="10"/>
        <v>12720</v>
      </c>
      <c r="L74" s="179">
        <f t="shared" si="11"/>
        <v>3.678001387925052E-2</v>
      </c>
      <c r="M74" s="171">
        <f t="shared" si="12"/>
        <v>848042.4</v>
      </c>
    </row>
    <row r="75" spans="1:13" s="20" customFormat="1" ht="31.5" hidden="1" customHeight="1">
      <c r="A75" s="172" t="s">
        <v>884</v>
      </c>
      <c r="B75" s="172" t="s">
        <v>885</v>
      </c>
      <c r="C75" s="172" t="s">
        <v>172</v>
      </c>
      <c r="D75" s="173">
        <v>54420</v>
      </c>
      <c r="E75" s="173">
        <v>53580</v>
      </c>
      <c r="F75" s="169">
        <f t="shared" si="7"/>
        <v>840</v>
      </c>
      <c r="G75" s="174">
        <v>7040</v>
      </c>
      <c r="H75" s="174">
        <v>5620</v>
      </c>
      <c r="I75" s="169">
        <f t="shared" si="8"/>
        <v>1420</v>
      </c>
      <c r="J75" s="169">
        <f t="shared" si="9"/>
        <v>61460</v>
      </c>
      <c r="K75" s="169">
        <f t="shared" si="10"/>
        <v>2260</v>
      </c>
      <c r="L75" s="179">
        <f t="shared" si="11"/>
        <v>3.6771884152294175E-2</v>
      </c>
      <c r="M75" s="171">
        <f t="shared" si="12"/>
        <v>150674.20000000001</v>
      </c>
    </row>
    <row r="76" spans="1:13" s="20" customFormat="1" ht="31.5" hidden="1" customHeight="1">
      <c r="A76" s="167" t="s">
        <v>317</v>
      </c>
      <c r="B76" s="167" t="s">
        <v>318</v>
      </c>
      <c r="C76" s="167" t="s">
        <v>280</v>
      </c>
      <c r="D76" s="168">
        <v>1556920</v>
      </c>
      <c r="E76" s="168">
        <v>1519830</v>
      </c>
      <c r="F76" s="169">
        <f t="shared" si="7"/>
        <v>37090</v>
      </c>
      <c r="G76" s="170">
        <v>106330</v>
      </c>
      <c r="H76" s="170">
        <v>82270</v>
      </c>
      <c r="I76" s="169">
        <f t="shared" si="8"/>
        <v>24060</v>
      </c>
      <c r="J76" s="169">
        <f t="shared" si="9"/>
        <v>1663250</v>
      </c>
      <c r="K76" s="169">
        <f t="shared" si="10"/>
        <v>61150</v>
      </c>
      <c r="L76" s="179">
        <f t="shared" si="11"/>
        <v>3.6765369006463253E-2</v>
      </c>
      <c r="M76" s="171">
        <f t="shared" si="12"/>
        <v>4076870.5</v>
      </c>
    </row>
    <row r="77" spans="1:13" s="20" customFormat="1" ht="31.5" hidden="1" customHeight="1">
      <c r="A77" s="167" t="s">
        <v>782</v>
      </c>
      <c r="B77" s="167" t="s">
        <v>783</v>
      </c>
      <c r="C77" s="167" t="s">
        <v>168</v>
      </c>
      <c r="D77" s="168">
        <v>254890</v>
      </c>
      <c r="E77" s="168">
        <v>250000</v>
      </c>
      <c r="F77" s="169">
        <f t="shared" si="7"/>
        <v>4890</v>
      </c>
      <c r="G77" s="170">
        <v>19580</v>
      </c>
      <c r="H77" s="170">
        <v>14390</v>
      </c>
      <c r="I77" s="169">
        <f t="shared" si="8"/>
        <v>5190</v>
      </c>
      <c r="J77" s="169">
        <f t="shared" si="9"/>
        <v>274470</v>
      </c>
      <c r="K77" s="169">
        <f t="shared" si="10"/>
        <v>10080</v>
      </c>
      <c r="L77" s="179">
        <f t="shared" si="11"/>
        <v>3.6725325172149964E-2</v>
      </c>
      <c r="M77" s="171">
        <f t="shared" si="12"/>
        <v>672033.6</v>
      </c>
    </row>
    <row r="78" spans="1:13" s="20" customFormat="1" ht="31.5" hidden="1" customHeight="1">
      <c r="A78" s="167" t="s">
        <v>313</v>
      </c>
      <c r="B78" s="167" t="s">
        <v>314</v>
      </c>
      <c r="C78" s="167" t="s">
        <v>280</v>
      </c>
      <c r="D78" s="168">
        <v>421020</v>
      </c>
      <c r="E78" s="168">
        <v>410850</v>
      </c>
      <c r="F78" s="169">
        <f t="shared" si="7"/>
        <v>10170</v>
      </c>
      <c r="G78" s="170">
        <v>23660</v>
      </c>
      <c r="H78" s="170">
        <v>17540</v>
      </c>
      <c r="I78" s="169">
        <f t="shared" si="8"/>
        <v>6120</v>
      </c>
      <c r="J78" s="169">
        <f t="shared" si="9"/>
        <v>444680</v>
      </c>
      <c r="K78" s="169">
        <f t="shared" si="10"/>
        <v>16290</v>
      </c>
      <c r="L78" s="179">
        <f t="shared" si="11"/>
        <v>3.6633084465233424E-2</v>
      </c>
      <c r="M78" s="171">
        <f t="shared" si="12"/>
        <v>1086054.3</v>
      </c>
    </row>
    <row r="79" spans="1:13" s="20" customFormat="1" ht="31.5" hidden="1" customHeight="1">
      <c r="A79" s="167" t="s">
        <v>299</v>
      </c>
      <c r="B79" s="167" t="s">
        <v>300</v>
      </c>
      <c r="C79" s="167" t="s">
        <v>280</v>
      </c>
      <c r="D79" s="168">
        <v>260620</v>
      </c>
      <c r="E79" s="168">
        <v>254590</v>
      </c>
      <c r="F79" s="169">
        <f t="shared" si="7"/>
        <v>6030</v>
      </c>
      <c r="G79" s="170">
        <v>18170</v>
      </c>
      <c r="H79" s="170">
        <v>13990</v>
      </c>
      <c r="I79" s="169">
        <f t="shared" si="8"/>
        <v>4180</v>
      </c>
      <c r="J79" s="169">
        <f t="shared" si="9"/>
        <v>278790</v>
      </c>
      <c r="K79" s="169">
        <f t="shared" si="10"/>
        <v>10210</v>
      </c>
      <c r="L79" s="179">
        <f t="shared" si="11"/>
        <v>3.6622547437139066E-2</v>
      </c>
      <c r="M79" s="171">
        <f t="shared" si="12"/>
        <v>680700.70000000007</v>
      </c>
    </row>
    <row r="80" spans="1:13" s="20" customFormat="1" ht="31.5" hidden="1" customHeight="1">
      <c r="A80" s="167" t="s">
        <v>367</v>
      </c>
      <c r="B80" s="167" t="s">
        <v>368</v>
      </c>
      <c r="C80" s="167" t="s">
        <v>158</v>
      </c>
      <c r="D80" s="168">
        <v>196000</v>
      </c>
      <c r="E80" s="168">
        <v>191740</v>
      </c>
      <c r="F80" s="169">
        <f t="shared" si="7"/>
        <v>4260</v>
      </c>
      <c r="G80" s="170">
        <v>16170</v>
      </c>
      <c r="H80" s="170">
        <v>12710</v>
      </c>
      <c r="I80" s="169">
        <f t="shared" si="8"/>
        <v>3460</v>
      </c>
      <c r="J80" s="169">
        <f t="shared" si="9"/>
        <v>212170</v>
      </c>
      <c r="K80" s="169">
        <f t="shared" si="10"/>
        <v>7720</v>
      </c>
      <c r="L80" s="179">
        <f t="shared" si="11"/>
        <v>3.6385916953386437E-2</v>
      </c>
      <c r="M80" s="171">
        <f t="shared" si="12"/>
        <v>514692.4</v>
      </c>
    </row>
    <row r="81" spans="1:13" s="20" customFormat="1" ht="31.5" hidden="1" customHeight="1">
      <c r="A81" s="167" t="s">
        <v>610</v>
      </c>
      <c r="B81" s="167" t="s">
        <v>611</v>
      </c>
      <c r="C81" s="167" t="s">
        <v>166</v>
      </c>
      <c r="D81" s="168">
        <v>594440</v>
      </c>
      <c r="E81" s="168">
        <v>585280</v>
      </c>
      <c r="F81" s="169">
        <f t="shared" si="7"/>
        <v>9160</v>
      </c>
      <c r="G81" s="170">
        <v>43740</v>
      </c>
      <c r="H81" s="170">
        <v>29730</v>
      </c>
      <c r="I81" s="169">
        <f t="shared" si="8"/>
        <v>14010</v>
      </c>
      <c r="J81" s="169">
        <f t="shared" si="9"/>
        <v>638180</v>
      </c>
      <c r="K81" s="169">
        <f t="shared" si="10"/>
        <v>23170</v>
      </c>
      <c r="L81" s="179">
        <f t="shared" si="11"/>
        <v>3.6306371243222918E-2</v>
      </c>
      <c r="M81" s="171">
        <f t="shared" si="12"/>
        <v>1544743.9000000001</v>
      </c>
    </row>
    <row r="82" spans="1:13" s="20" customFormat="1" ht="31.5" hidden="1" customHeight="1">
      <c r="A82" s="172" t="s">
        <v>848</v>
      </c>
      <c r="B82" s="172" t="s">
        <v>849</v>
      </c>
      <c r="C82" s="172" t="s">
        <v>172</v>
      </c>
      <c r="D82" s="173">
        <v>995470</v>
      </c>
      <c r="E82" s="173">
        <v>976010</v>
      </c>
      <c r="F82" s="169">
        <f t="shared" si="7"/>
        <v>19460</v>
      </c>
      <c r="G82" s="174">
        <v>52290</v>
      </c>
      <c r="H82" s="174">
        <v>33740</v>
      </c>
      <c r="I82" s="169">
        <f t="shared" si="8"/>
        <v>18550</v>
      </c>
      <c r="J82" s="169">
        <f t="shared" si="9"/>
        <v>1047760</v>
      </c>
      <c r="K82" s="169">
        <f t="shared" si="10"/>
        <v>38010</v>
      </c>
      <c r="L82" s="179">
        <f t="shared" si="11"/>
        <v>3.627739176910743E-2</v>
      </c>
      <c r="M82" s="171">
        <f t="shared" si="12"/>
        <v>2534126.7000000002</v>
      </c>
    </row>
    <row r="83" spans="1:13" s="20" customFormat="1" ht="31.5" customHeight="1">
      <c r="A83" s="167" t="s">
        <v>435</v>
      </c>
      <c r="B83" s="167" t="s">
        <v>436</v>
      </c>
      <c r="C83" s="167" t="s">
        <v>160</v>
      </c>
      <c r="D83" s="168">
        <v>517200</v>
      </c>
      <c r="E83" s="168">
        <v>507040</v>
      </c>
      <c r="F83" s="169">
        <f t="shared" si="7"/>
        <v>10160</v>
      </c>
      <c r="G83" s="170">
        <v>49290</v>
      </c>
      <c r="H83" s="170">
        <v>38900</v>
      </c>
      <c r="I83" s="169">
        <f t="shared" si="8"/>
        <v>10390</v>
      </c>
      <c r="J83" s="169">
        <f t="shared" si="9"/>
        <v>566490</v>
      </c>
      <c r="K83" s="169">
        <f t="shared" si="10"/>
        <v>20550</v>
      </c>
      <c r="L83" s="179">
        <f t="shared" si="11"/>
        <v>3.6276015463644548E-2</v>
      </c>
      <c r="M83" s="171">
        <f t="shared" si="12"/>
        <v>1370068.5</v>
      </c>
    </row>
    <row r="84" spans="1:13" s="20" customFormat="1" ht="31.5" hidden="1" customHeight="1">
      <c r="A84" s="167" t="s">
        <v>458</v>
      </c>
      <c r="B84" s="167" t="s">
        <v>459</v>
      </c>
      <c r="C84" s="167" t="s">
        <v>453</v>
      </c>
      <c r="D84" s="168">
        <v>391710</v>
      </c>
      <c r="E84" s="168">
        <v>383650</v>
      </c>
      <c r="F84" s="169">
        <f t="shared" si="7"/>
        <v>8060</v>
      </c>
      <c r="G84" s="170">
        <v>28380</v>
      </c>
      <c r="H84" s="170">
        <v>21240</v>
      </c>
      <c r="I84" s="169">
        <f t="shared" si="8"/>
        <v>7140</v>
      </c>
      <c r="J84" s="169">
        <f t="shared" si="9"/>
        <v>420090</v>
      </c>
      <c r="K84" s="169">
        <f t="shared" si="10"/>
        <v>15200</v>
      </c>
      <c r="L84" s="179">
        <f t="shared" si="11"/>
        <v>3.6182722749886931E-2</v>
      </c>
      <c r="M84" s="171">
        <f t="shared" si="12"/>
        <v>1013384</v>
      </c>
    </row>
    <row r="85" spans="1:13" s="20" customFormat="1" ht="31.5" hidden="1" customHeight="1">
      <c r="A85" s="167" t="s">
        <v>321</v>
      </c>
      <c r="B85" s="167" t="s">
        <v>322</v>
      </c>
      <c r="C85" s="167" t="s">
        <v>158</v>
      </c>
      <c r="D85" s="168">
        <v>493750</v>
      </c>
      <c r="E85" s="168">
        <v>483390</v>
      </c>
      <c r="F85" s="169">
        <f t="shared" si="7"/>
        <v>10360</v>
      </c>
      <c r="G85" s="170">
        <v>41120</v>
      </c>
      <c r="H85" s="170">
        <v>32130</v>
      </c>
      <c r="I85" s="169">
        <f t="shared" si="8"/>
        <v>8990</v>
      </c>
      <c r="J85" s="169">
        <f t="shared" si="9"/>
        <v>534870</v>
      </c>
      <c r="K85" s="169">
        <f t="shared" si="10"/>
        <v>19350</v>
      </c>
      <c r="L85" s="179">
        <f t="shared" si="11"/>
        <v>3.6177014975601551E-2</v>
      </c>
      <c r="M85" s="171">
        <f t="shared" si="12"/>
        <v>1290064.5</v>
      </c>
    </row>
    <row r="86" spans="1:13" s="20" customFormat="1" ht="31.5" hidden="1" customHeight="1">
      <c r="A86" s="167" t="s">
        <v>375</v>
      </c>
      <c r="B86" s="167" t="s">
        <v>376</v>
      </c>
      <c r="C86" s="167" t="s">
        <v>158</v>
      </c>
      <c r="D86" s="168">
        <v>198380</v>
      </c>
      <c r="E86" s="168">
        <v>193210</v>
      </c>
      <c r="F86" s="169">
        <f t="shared" si="7"/>
        <v>5170</v>
      </c>
      <c r="G86" s="170">
        <v>9660</v>
      </c>
      <c r="H86" s="170">
        <v>7320</v>
      </c>
      <c r="I86" s="169">
        <f t="shared" si="8"/>
        <v>2340</v>
      </c>
      <c r="J86" s="169">
        <f t="shared" si="9"/>
        <v>208040</v>
      </c>
      <c r="K86" s="169">
        <f t="shared" si="10"/>
        <v>7510</v>
      </c>
      <c r="L86" s="179">
        <f t="shared" si="11"/>
        <v>3.6098827148625265E-2</v>
      </c>
      <c r="M86" s="171">
        <f t="shared" si="12"/>
        <v>500691.7</v>
      </c>
    </row>
    <row r="87" spans="1:13" s="20" customFormat="1" ht="31.5" hidden="1" customHeight="1">
      <c r="A87" s="167" t="s">
        <v>291</v>
      </c>
      <c r="B87" s="167" t="s">
        <v>292</v>
      </c>
      <c r="C87" s="167" t="s">
        <v>280</v>
      </c>
      <c r="D87" s="168">
        <v>186850</v>
      </c>
      <c r="E87" s="168">
        <v>181010</v>
      </c>
      <c r="F87" s="169">
        <f t="shared" si="7"/>
        <v>5840</v>
      </c>
      <c r="G87" s="170">
        <v>5320</v>
      </c>
      <c r="H87" s="170">
        <v>4230</v>
      </c>
      <c r="I87" s="169">
        <f t="shared" si="8"/>
        <v>1090</v>
      </c>
      <c r="J87" s="169">
        <f t="shared" si="9"/>
        <v>192170</v>
      </c>
      <c r="K87" s="169">
        <f t="shared" si="10"/>
        <v>6930</v>
      </c>
      <c r="L87" s="179">
        <f t="shared" si="11"/>
        <v>3.6061820263308529E-2</v>
      </c>
      <c r="M87" s="171">
        <f t="shared" si="12"/>
        <v>462023.10000000003</v>
      </c>
    </row>
    <row r="88" spans="1:13" s="20" customFormat="1" ht="31.5" hidden="1" customHeight="1">
      <c r="A88" s="172" t="s">
        <v>870</v>
      </c>
      <c r="B88" s="172" t="s">
        <v>871</v>
      </c>
      <c r="C88" s="172" t="s">
        <v>172</v>
      </c>
      <c r="D88" s="173">
        <v>588670</v>
      </c>
      <c r="E88" s="173">
        <v>579410</v>
      </c>
      <c r="F88" s="169">
        <f t="shared" si="7"/>
        <v>9260</v>
      </c>
      <c r="G88" s="174">
        <v>84130</v>
      </c>
      <c r="H88" s="174">
        <v>69280</v>
      </c>
      <c r="I88" s="169">
        <f t="shared" si="8"/>
        <v>14850</v>
      </c>
      <c r="J88" s="169">
        <f t="shared" si="9"/>
        <v>672800</v>
      </c>
      <c r="K88" s="169">
        <f t="shared" si="10"/>
        <v>24110</v>
      </c>
      <c r="L88" s="179">
        <f t="shared" si="11"/>
        <v>3.5835315101070152E-2</v>
      </c>
      <c r="M88" s="171">
        <f t="shared" si="12"/>
        <v>1607413.7</v>
      </c>
    </row>
    <row r="89" spans="1:13" s="20" customFormat="1" ht="31.5" hidden="1" customHeight="1">
      <c r="A89" s="172" t="s">
        <v>890</v>
      </c>
      <c r="B89" s="172" t="s">
        <v>891</v>
      </c>
      <c r="C89" s="172" t="s">
        <v>172</v>
      </c>
      <c r="D89" s="173">
        <v>210290</v>
      </c>
      <c r="E89" s="173">
        <v>206530</v>
      </c>
      <c r="F89" s="169">
        <f t="shared" si="7"/>
        <v>3760</v>
      </c>
      <c r="G89" s="174">
        <v>15030</v>
      </c>
      <c r="H89" s="174">
        <v>10720</v>
      </c>
      <c r="I89" s="169">
        <f t="shared" si="8"/>
        <v>4310</v>
      </c>
      <c r="J89" s="169">
        <f t="shared" si="9"/>
        <v>225320</v>
      </c>
      <c r="K89" s="169">
        <f t="shared" si="10"/>
        <v>8070</v>
      </c>
      <c r="L89" s="179">
        <f t="shared" si="11"/>
        <v>3.5815728741345643E-2</v>
      </c>
      <c r="M89" s="171">
        <f t="shared" si="12"/>
        <v>538026.9</v>
      </c>
    </row>
    <row r="90" spans="1:13" s="20" customFormat="1" ht="31.5" hidden="1" customHeight="1">
      <c r="A90" s="167" t="s">
        <v>315</v>
      </c>
      <c r="B90" s="167" t="s">
        <v>316</v>
      </c>
      <c r="C90" s="167" t="s">
        <v>280</v>
      </c>
      <c r="D90" s="168">
        <v>824510</v>
      </c>
      <c r="E90" s="168">
        <v>805950</v>
      </c>
      <c r="F90" s="169">
        <f t="shared" si="7"/>
        <v>18560</v>
      </c>
      <c r="G90" s="170">
        <v>55660</v>
      </c>
      <c r="H90" s="170">
        <v>42750</v>
      </c>
      <c r="I90" s="169">
        <f t="shared" si="8"/>
        <v>12910</v>
      </c>
      <c r="J90" s="169">
        <f t="shared" si="9"/>
        <v>880170</v>
      </c>
      <c r="K90" s="169">
        <f t="shared" si="10"/>
        <v>31470</v>
      </c>
      <c r="L90" s="179">
        <f t="shared" si="11"/>
        <v>3.5754456525443949E-2</v>
      </c>
      <c r="M90" s="171">
        <f t="shared" si="12"/>
        <v>2098104.9</v>
      </c>
    </row>
    <row r="91" spans="1:13" s="20" customFormat="1" ht="31.5" hidden="1" customHeight="1">
      <c r="A91" s="167" t="s">
        <v>620</v>
      </c>
      <c r="B91" s="167" t="s">
        <v>621</v>
      </c>
      <c r="C91" s="167" t="s">
        <v>166</v>
      </c>
      <c r="D91" s="168">
        <v>404170</v>
      </c>
      <c r="E91" s="168">
        <v>397950</v>
      </c>
      <c r="F91" s="169">
        <f t="shared" si="7"/>
        <v>6220</v>
      </c>
      <c r="G91" s="170">
        <v>36090</v>
      </c>
      <c r="H91" s="170">
        <v>26600</v>
      </c>
      <c r="I91" s="169">
        <f t="shared" si="8"/>
        <v>9490</v>
      </c>
      <c r="J91" s="169">
        <f t="shared" si="9"/>
        <v>440260</v>
      </c>
      <c r="K91" s="169">
        <f t="shared" si="10"/>
        <v>15710</v>
      </c>
      <c r="L91" s="179">
        <f t="shared" si="11"/>
        <v>3.5683459773770042E-2</v>
      </c>
      <c r="M91" s="171">
        <f t="shared" si="12"/>
        <v>1047385.7000000001</v>
      </c>
    </row>
    <row r="92" spans="1:13" s="20" customFormat="1" ht="31.5" hidden="1" customHeight="1">
      <c r="A92" s="172" t="s">
        <v>896</v>
      </c>
      <c r="B92" s="172" t="s">
        <v>897</v>
      </c>
      <c r="C92" s="172" t="s">
        <v>172</v>
      </c>
      <c r="D92" s="173">
        <v>577160</v>
      </c>
      <c r="E92" s="173">
        <v>567400</v>
      </c>
      <c r="F92" s="169">
        <f t="shared" si="7"/>
        <v>9760</v>
      </c>
      <c r="G92" s="174">
        <v>45180</v>
      </c>
      <c r="H92" s="174">
        <v>32750</v>
      </c>
      <c r="I92" s="169">
        <f t="shared" si="8"/>
        <v>12430</v>
      </c>
      <c r="J92" s="169">
        <f t="shared" si="9"/>
        <v>622340</v>
      </c>
      <c r="K92" s="169">
        <f t="shared" si="10"/>
        <v>22190</v>
      </c>
      <c r="L92" s="179">
        <f t="shared" si="11"/>
        <v>3.5655750875727095E-2</v>
      </c>
      <c r="M92" s="171">
        <f t="shared" si="12"/>
        <v>1479407.3</v>
      </c>
    </row>
    <row r="93" spans="1:13" s="20" customFormat="1" ht="31.5" hidden="1" customHeight="1">
      <c r="A93" s="167" t="s">
        <v>232</v>
      </c>
      <c r="B93" s="167" t="s">
        <v>233</v>
      </c>
      <c r="C93" s="167" t="s">
        <v>154</v>
      </c>
      <c r="D93" s="168">
        <v>423360</v>
      </c>
      <c r="E93" s="168">
        <v>415750</v>
      </c>
      <c r="F93" s="169">
        <f t="shared" si="7"/>
        <v>7610</v>
      </c>
      <c r="G93" s="170">
        <v>37050</v>
      </c>
      <c r="H93" s="170">
        <v>28250</v>
      </c>
      <c r="I93" s="169">
        <f t="shared" si="8"/>
        <v>8800</v>
      </c>
      <c r="J93" s="169">
        <f t="shared" si="9"/>
        <v>460410</v>
      </c>
      <c r="K93" s="169">
        <f t="shared" si="10"/>
        <v>16410</v>
      </c>
      <c r="L93" s="179">
        <f t="shared" si="11"/>
        <v>3.564214504463413E-2</v>
      </c>
      <c r="M93" s="171">
        <f t="shared" si="12"/>
        <v>1094054.7</v>
      </c>
    </row>
    <row r="94" spans="1:13" s="20" customFormat="1" ht="31.5" hidden="1" customHeight="1">
      <c r="A94" s="167" t="s">
        <v>365</v>
      </c>
      <c r="B94" s="167" t="s">
        <v>366</v>
      </c>
      <c r="C94" s="167" t="s">
        <v>158</v>
      </c>
      <c r="D94" s="168">
        <v>308430</v>
      </c>
      <c r="E94" s="168">
        <v>300510</v>
      </c>
      <c r="F94" s="169">
        <f t="shared" si="7"/>
        <v>7920</v>
      </c>
      <c r="G94" s="170">
        <v>18250</v>
      </c>
      <c r="H94" s="170">
        <v>14540</v>
      </c>
      <c r="I94" s="169">
        <f t="shared" si="8"/>
        <v>3710</v>
      </c>
      <c r="J94" s="169">
        <f t="shared" si="9"/>
        <v>326680</v>
      </c>
      <c r="K94" s="169">
        <f t="shared" si="10"/>
        <v>11630</v>
      </c>
      <c r="L94" s="179">
        <f t="shared" si="11"/>
        <v>3.5600587731113013E-2</v>
      </c>
      <c r="M94" s="171">
        <f t="shared" si="12"/>
        <v>775372.1</v>
      </c>
    </row>
    <row r="95" spans="1:13" s="20" customFormat="1" ht="31.5" hidden="1" customHeight="1">
      <c r="A95" s="167" t="s">
        <v>514</v>
      </c>
      <c r="B95" s="167" t="s">
        <v>515</v>
      </c>
      <c r="C95" s="167" t="s">
        <v>453</v>
      </c>
      <c r="D95" s="168">
        <v>181330</v>
      </c>
      <c r="E95" s="168">
        <v>177250</v>
      </c>
      <c r="F95" s="169">
        <f t="shared" si="7"/>
        <v>4080</v>
      </c>
      <c r="G95" s="170">
        <v>9960</v>
      </c>
      <c r="H95" s="170">
        <v>7230</v>
      </c>
      <c r="I95" s="169">
        <f t="shared" si="8"/>
        <v>2730</v>
      </c>
      <c r="J95" s="169">
        <f t="shared" si="9"/>
        <v>191290</v>
      </c>
      <c r="K95" s="169">
        <f t="shared" si="10"/>
        <v>6810</v>
      </c>
      <c r="L95" s="179">
        <f t="shared" si="11"/>
        <v>3.5600397302524962E-2</v>
      </c>
      <c r="M95" s="171">
        <f t="shared" si="12"/>
        <v>454022.7</v>
      </c>
    </row>
    <row r="96" spans="1:13" s="20" customFormat="1" ht="31.5" hidden="1" customHeight="1">
      <c r="A96" s="167" t="s">
        <v>276</v>
      </c>
      <c r="B96" s="167" t="s">
        <v>277</v>
      </c>
      <c r="C96" s="167" t="s">
        <v>154</v>
      </c>
      <c r="D96" s="168">
        <v>606020</v>
      </c>
      <c r="E96" s="168">
        <v>594760</v>
      </c>
      <c r="F96" s="169">
        <f t="shared" si="7"/>
        <v>11260</v>
      </c>
      <c r="G96" s="170">
        <v>47470</v>
      </c>
      <c r="H96" s="170">
        <v>35570</v>
      </c>
      <c r="I96" s="169">
        <f t="shared" si="8"/>
        <v>11900</v>
      </c>
      <c r="J96" s="169">
        <f t="shared" si="9"/>
        <v>653490</v>
      </c>
      <c r="K96" s="169">
        <f t="shared" si="10"/>
        <v>23160</v>
      </c>
      <c r="L96" s="179">
        <f t="shared" si="11"/>
        <v>3.5440481109121791E-2</v>
      </c>
      <c r="M96" s="171">
        <f t="shared" si="12"/>
        <v>1544077.2</v>
      </c>
    </row>
    <row r="97" spans="1:13" s="20" customFormat="1" ht="31.5" hidden="1" customHeight="1">
      <c r="A97" s="167" t="s">
        <v>283</v>
      </c>
      <c r="B97" s="167" t="s">
        <v>284</v>
      </c>
      <c r="C97" s="167" t="s">
        <v>280</v>
      </c>
      <c r="D97" s="168">
        <v>332150</v>
      </c>
      <c r="E97" s="168">
        <v>325520</v>
      </c>
      <c r="F97" s="169">
        <f t="shared" si="7"/>
        <v>6630</v>
      </c>
      <c r="G97" s="170">
        <v>28610</v>
      </c>
      <c r="H97" s="170">
        <v>22460</v>
      </c>
      <c r="I97" s="169">
        <f t="shared" si="8"/>
        <v>6150</v>
      </c>
      <c r="J97" s="169">
        <f t="shared" si="9"/>
        <v>360760</v>
      </c>
      <c r="K97" s="169">
        <f t="shared" si="10"/>
        <v>12780</v>
      </c>
      <c r="L97" s="179">
        <f t="shared" si="11"/>
        <v>3.5425213438296931E-2</v>
      </c>
      <c r="M97" s="171">
        <f t="shared" si="12"/>
        <v>852042.6</v>
      </c>
    </row>
    <row r="98" spans="1:13" s="20" customFormat="1" ht="31.5" customHeight="1">
      <c r="A98" s="167" t="s">
        <v>391</v>
      </c>
      <c r="B98" s="167" t="s">
        <v>392</v>
      </c>
      <c r="C98" s="167" t="s">
        <v>160</v>
      </c>
      <c r="D98" s="168">
        <v>380440</v>
      </c>
      <c r="E98" s="168">
        <v>370610</v>
      </c>
      <c r="F98" s="169">
        <f t="shared" si="7"/>
        <v>9830</v>
      </c>
      <c r="G98" s="170">
        <v>20410</v>
      </c>
      <c r="H98" s="170">
        <v>16060</v>
      </c>
      <c r="I98" s="169">
        <f t="shared" si="8"/>
        <v>4350</v>
      </c>
      <c r="J98" s="169">
        <f t="shared" si="9"/>
        <v>400850</v>
      </c>
      <c r="K98" s="169">
        <f t="shared" si="10"/>
        <v>14180</v>
      </c>
      <c r="L98" s="179">
        <f t="shared" si="11"/>
        <v>3.53748284894599E-2</v>
      </c>
      <c r="M98" s="171">
        <f t="shared" ref="M98:M120" si="13">SUM(F98+I98)*66.67</f>
        <v>945380.6</v>
      </c>
    </row>
    <row r="99" spans="1:13" s="20" customFormat="1" ht="31.5" hidden="1" customHeight="1">
      <c r="A99" s="167" t="s">
        <v>192</v>
      </c>
      <c r="B99" s="167" t="s">
        <v>193</v>
      </c>
      <c r="C99" s="167" t="s">
        <v>152</v>
      </c>
      <c r="D99" s="168">
        <v>568410</v>
      </c>
      <c r="E99" s="168">
        <v>556380</v>
      </c>
      <c r="F99" s="169">
        <f t="shared" si="7"/>
        <v>12030</v>
      </c>
      <c r="G99" s="170">
        <v>41530</v>
      </c>
      <c r="H99" s="170">
        <v>32050</v>
      </c>
      <c r="I99" s="169">
        <f t="shared" si="8"/>
        <v>9480</v>
      </c>
      <c r="J99" s="169">
        <f t="shared" si="9"/>
        <v>609940</v>
      </c>
      <c r="K99" s="169">
        <f t="shared" si="10"/>
        <v>21510</v>
      </c>
      <c r="L99" s="179">
        <f t="shared" si="11"/>
        <v>3.526576384562416E-2</v>
      </c>
      <c r="M99" s="171">
        <f t="shared" si="13"/>
        <v>1434071.7</v>
      </c>
    </row>
    <row r="100" spans="1:13" s="20" customFormat="1" ht="31.5" hidden="1" customHeight="1">
      <c r="A100" s="167" t="s">
        <v>776</v>
      </c>
      <c r="B100" s="167" t="s">
        <v>777</v>
      </c>
      <c r="C100" s="167" t="s">
        <v>168</v>
      </c>
      <c r="D100" s="168">
        <v>247990</v>
      </c>
      <c r="E100" s="168">
        <v>242110</v>
      </c>
      <c r="F100" s="169">
        <f t="shared" si="7"/>
        <v>5880</v>
      </c>
      <c r="G100" s="170">
        <v>13040</v>
      </c>
      <c r="H100" s="170">
        <v>9740</v>
      </c>
      <c r="I100" s="169">
        <f t="shared" si="8"/>
        <v>3300</v>
      </c>
      <c r="J100" s="169">
        <f t="shared" si="9"/>
        <v>261030</v>
      </c>
      <c r="K100" s="169">
        <f t="shared" si="10"/>
        <v>9180</v>
      </c>
      <c r="L100" s="179">
        <f t="shared" si="11"/>
        <v>3.5168371451557295E-2</v>
      </c>
      <c r="M100" s="171">
        <f t="shared" si="13"/>
        <v>612030.6</v>
      </c>
    </row>
    <row r="101" spans="1:13" s="20" customFormat="1" ht="31.5" hidden="1" customHeight="1">
      <c r="A101" s="167" t="s">
        <v>230</v>
      </c>
      <c r="B101" s="167" t="s">
        <v>231</v>
      </c>
      <c r="C101" s="167" t="s">
        <v>154</v>
      </c>
      <c r="D101" s="168">
        <v>434290</v>
      </c>
      <c r="E101" s="168">
        <v>426000</v>
      </c>
      <c r="F101" s="169">
        <f t="shared" si="7"/>
        <v>8290</v>
      </c>
      <c r="G101" s="170">
        <v>35210</v>
      </c>
      <c r="H101" s="170">
        <v>27080</v>
      </c>
      <c r="I101" s="169">
        <f t="shared" si="8"/>
        <v>8130</v>
      </c>
      <c r="J101" s="169">
        <f t="shared" si="9"/>
        <v>469500</v>
      </c>
      <c r="K101" s="169">
        <f t="shared" si="10"/>
        <v>16420</v>
      </c>
      <c r="L101" s="179">
        <f t="shared" si="11"/>
        <v>3.4973375931842389E-2</v>
      </c>
      <c r="M101" s="171">
        <f t="shared" si="13"/>
        <v>1094721.4000000001</v>
      </c>
    </row>
    <row r="102" spans="1:13" s="20" customFormat="1" ht="31.5" hidden="1" customHeight="1">
      <c r="A102" s="172" t="s">
        <v>850</v>
      </c>
      <c r="B102" s="172" t="s">
        <v>851</v>
      </c>
      <c r="C102" s="172" t="s">
        <v>172</v>
      </c>
      <c r="D102" s="173">
        <v>94940</v>
      </c>
      <c r="E102" s="173">
        <v>93110</v>
      </c>
      <c r="F102" s="169">
        <f t="shared" si="7"/>
        <v>1830</v>
      </c>
      <c r="G102" s="174">
        <v>6530</v>
      </c>
      <c r="H102" s="174">
        <v>4820</v>
      </c>
      <c r="I102" s="169">
        <f t="shared" si="8"/>
        <v>1710</v>
      </c>
      <c r="J102" s="169">
        <f t="shared" si="9"/>
        <v>101470</v>
      </c>
      <c r="K102" s="169">
        <f t="shared" si="10"/>
        <v>3540</v>
      </c>
      <c r="L102" s="179">
        <f t="shared" si="11"/>
        <v>3.4887158766137773E-2</v>
      </c>
      <c r="M102" s="171">
        <f t="shared" si="13"/>
        <v>236011.80000000002</v>
      </c>
    </row>
    <row r="103" spans="1:13" s="20" customFormat="1" ht="31.5" hidden="1" customHeight="1">
      <c r="A103" s="167" t="s">
        <v>740</v>
      </c>
      <c r="B103" s="167" t="s">
        <v>741</v>
      </c>
      <c r="C103" s="167" t="s">
        <v>168</v>
      </c>
      <c r="D103" s="168">
        <v>929560</v>
      </c>
      <c r="E103" s="168">
        <v>916110</v>
      </c>
      <c r="F103" s="169">
        <f t="shared" si="7"/>
        <v>13450</v>
      </c>
      <c r="G103" s="170">
        <v>83650</v>
      </c>
      <c r="H103" s="170">
        <v>61800</v>
      </c>
      <c r="I103" s="169">
        <f t="shared" si="8"/>
        <v>21850</v>
      </c>
      <c r="J103" s="169">
        <f t="shared" si="9"/>
        <v>1013210</v>
      </c>
      <c r="K103" s="169">
        <f t="shared" si="10"/>
        <v>35300</v>
      </c>
      <c r="L103" s="179">
        <f t="shared" si="11"/>
        <v>3.4839766682129077E-2</v>
      </c>
      <c r="M103" s="171">
        <f t="shared" si="13"/>
        <v>2353451</v>
      </c>
    </row>
    <row r="104" spans="1:13" s="20" customFormat="1" ht="31.5" hidden="1" customHeight="1">
      <c r="A104" s="167" t="s">
        <v>528</v>
      </c>
      <c r="B104" s="167" t="s">
        <v>529</v>
      </c>
      <c r="C104" s="167" t="s">
        <v>453</v>
      </c>
      <c r="D104" s="168">
        <v>299070</v>
      </c>
      <c r="E104" s="168">
        <v>292260</v>
      </c>
      <c r="F104" s="169">
        <f t="shared" si="7"/>
        <v>6810</v>
      </c>
      <c r="G104" s="170">
        <v>22710</v>
      </c>
      <c r="H104" s="170">
        <v>18320</v>
      </c>
      <c r="I104" s="169">
        <f t="shared" si="8"/>
        <v>4390</v>
      </c>
      <c r="J104" s="169">
        <f t="shared" si="9"/>
        <v>321780</v>
      </c>
      <c r="K104" s="169">
        <f t="shared" si="10"/>
        <v>11200</v>
      </c>
      <c r="L104" s="179">
        <f t="shared" si="11"/>
        <v>3.4806389458636337E-2</v>
      </c>
      <c r="M104" s="171">
        <f t="shared" si="13"/>
        <v>746704</v>
      </c>
    </row>
    <row r="105" spans="1:13" s="20" customFormat="1" ht="31.5" hidden="1" customHeight="1">
      <c r="A105" s="167" t="s">
        <v>297</v>
      </c>
      <c r="B105" s="167" t="s">
        <v>298</v>
      </c>
      <c r="C105" s="167" t="s">
        <v>280</v>
      </c>
      <c r="D105" s="168">
        <v>115330</v>
      </c>
      <c r="E105" s="168">
        <v>112000</v>
      </c>
      <c r="F105" s="169">
        <f t="shared" si="7"/>
        <v>3330</v>
      </c>
      <c r="G105" s="170">
        <v>4640</v>
      </c>
      <c r="H105" s="170">
        <v>3810</v>
      </c>
      <c r="I105" s="169">
        <f t="shared" si="8"/>
        <v>830</v>
      </c>
      <c r="J105" s="169">
        <f t="shared" si="9"/>
        <v>119970</v>
      </c>
      <c r="K105" s="169">
        <f t="shared" si="10"/>
        <v>4160</v>
      </c>
      <c r="L105" s="179">
        <f t="shared" si="11"/>
        <v>3.4675335500541804E-2</v>
      </c>
      <c r="M105" s="171">
        <f t="shared" si="13"/>
        <v>277347.20000000001</v>
      </c>
    </row>
    <row r="106" spans="1:13" s="20" customFormat="1" ht="31.5" hidden="1" customHeight="1">
      <c r="A106" s="172" t="s">
        <v>844</v>
      </c>
      <c r="B106" s="172" t="s">
        <v>845</v>
      </c>
      <c r="C106" s="172" t="s">
        <v>172</v>
      </c>
      <c r="D106" s="173">
        <v>259830</v>
      </c>
      <c r="E106" s="173">
        <v>255520</v>
      </c>
      <c r="F106" s="169">
        <f t="shared" si="7"/>
        <v>4310</v>
      </c>
      <c r="G106" s="174">
        <v>29580</v>
      </c>
      <c r="H106" s="174">
        <v>23870</v>
      </c>
      <c r="I106" s="169">
        <f t="shared" si="8"/>
        <v>5710</v>
      </c>
      <c r="J106" s="169">
        <f t="shared" si="9"/>
        <v>289410</v>
      </c>
      <c r="K106" s="169">
        <f t="shared" si="10"/>
        <v>10020</v>
      </c>
      <c r="L106" s="179">
        <f t="shared" si="11"/>
        <v>3.4622162330258111E-2</v>
      </c>
      <c r="M106" s="171">
        <f t="shared" si="13"/>
        <v>668033.4</v>
      </c>
    </row>
    <row r="107" spans="1:13" s="20" customFormat="1" ht="31.5" hidden="1" customHeight="1">
      <c r="A107" s="167" t="s">
        <v>780</v>
      </c>
      <c r="B107" s="167" t="s">
        <v>781</v>
      </c>
      <c r="C107" s="167" t="s">
        <v>168</v>
      </c>
      <c r="D107" s="168">
        <v>178360</v>
      </c>
      <c r="E107" s="168">
        <v>174260</v>
      </c>
      <c r="F107" s="169">
        <f t="shared" si="7"/>
        <v>4100</v>
      </c>
      <c r="G107" s="170">
        <v>10940</v>
      </c>
      <c r="H107" s="170">
        <v>8500</v>
      </c>
      <c r="I107" s="169">
        <f t="shared" si="8"/>
        <v>2440</v>
      </c>
      <c r="J107" s="169">
        <f t="shared" si="9"/>
        <v>189300</v>
      </c>
      <c r="K107" s="169">
        <f t="shared" si="10"/>
        <v>6540</v>
      </c>
      <c r="L107" s="179">
        <f t="shared" si="11"/>
        <v>3.4548335974643421E-2</v>
      </c>
      <c r="M107" s="171">
        <f t="shared" si="13"/>
        <v>436021.8</v>
      </c>
    </row>
    <row r="108" spans="1:13" s="20" customFormat="1" ht="31.5" hidden="1" customHeight="1">
      <c r="A108" s="167" t="s">
        <v>574</v>
      </c>
      <c r="B108" s="167" t="s">
        <v>575</v>
      </c>
      <c r="C108" s="167" t="s">
        <v>164</v>
      </c>
      <c r="D108" s="168">
        <v>459330</v>
      </c>
      <c r="E108" s="168">
        <v>452840</v>
      </c>
      <c r="F108" s="169">
        <f t="shared" si="7"/>
        <v>6490</v>
      </c>
      <c r="G108" s="170">
        <v>35890</v>
      </c>
      <c r="H108" s="170">
        <v>25290</v>
      </c>
      <c r="I108" s="169">
        <f t="shared" si="8"/>
        <v>10600</v>
      </c>
      <c r="J108" s="169">
        <f t="shared" si="9"/>
        <v>495220</v>
      </c>
      <c r="K108" s="169">
        <f t="shared" si="10"/>
        <v>17090</v>
      </c>
      <c r="L108" s="179">
        <f t="shared" si="11"/>
        <v>3.4509914785347928E-2</v>
      </c>
      <c r="M108" s="171">
        <f t="shared" si="13"/>
        <v>1139390.3</v>
      </c>
    </row>
    <row r="109" spans="1:13" s="20" customFormat="1" ht="31.5" hidden="1" customHeight="1">
      <c r="A109" s="167" t="s">
        <v>488</v>
      </c>
      <c r="B109" s="167" t="s">
        <v>489</v>
      </c>
      <c r="C109" s="167" t="s">
        <v>453</v>
      </c>
      <c r="D109" s="168">
        <v>177700</v>
      </c>
      <c r="E109" s="168">
        <v>174450</v>
      </c>
      <c r="F109" s="169">
        <f t="shared" si="7"/>
        <v>3250</v>
      </c>
      <c r="G109" s="170">
        <v>15260</v>
      </c>
      <c r="H109" s="170">
        <v>11860</v>
      </c>
      <c r="I109" s="169">
        <f t="shared" si="8"/>
        <v>3400</v>
      </c>
      <c r="J109" s="169">
        <f t="shared" si="9"/>
        <v>192960</v>
      </c>
      <c r="K109" s="169">
        <f t="shared" si="10"/>
        <v>6650</v>
      </c>
      <c r="L109" s="179">
        <f t="shared" si="11"/>
        <v>3.4463101160862354E-2</v>
      </c>
      <c r="M109" s="171">
        <f t="shared" si="13"/>
        <v>443355.5</v>
      </c>
    </row>
    <row r="110" spans="1:13" s="20" customFormat="1" ht="31.5" hidden="1" customHeight="1">
      <c r="A110" s="167" t="s">
        <v>592</v>
      </c>
      <c r="B110" s="167" t="s">
        <v>593</v>
      </c>
      <c r="C110" s="167" t="s">
        <v>164</v>
      </c>
      <c r="D110" s="168">
        <v>509360</v>
      </c>
      <c r="E110" s="168">
        <v>501060</v>
      </c>
      <c r="F110" s="169">
        <f t="shared" si="7"/>
        <v>8300</v>
      </c>
      <c r="G110" s="170">
        <v>36420</v>
      </c>
      <c r="H110" s="170">
        <v>25940</v>
      </c>
      <c r="I110" s="169">
        <f t="shared" si="8"/>
        <v>10480</v>
      </c>
      <c r="J110" s="169">
        <f t="shared" si="9"/>
        <v>545780</v>
      </c>
      <c r="K110" s="169">
        <f t="shared" si="10"/>
        <v>18780</v>
      </c>
      <c r="L110" s="179">
        <f t="shared" si="11"/>
        <v>3.4409469016819967E-2</v>
      </c>
      <c r="M110" s="171">
        <f t="shared" si="13"/>
        <v>1252062.6000000001</v>
      </c>
    </row>
    <row r="111" spans="1:13" s="20" customFormat="1" ht="31.5" hidden="1" customHeight="1">
      <c r="A111" s="167" t="s">
        <v>188</v>
      </c>
      <c r="B111" s="167" t="s">
        <v>189</v>
      </c>
      <c r="C111" s="167" t="s">
        <v>152</v>
      </c>
      <c r="D111" s="168">
        <v>384720</v>
      </c>
      <c r="E111" s="168">
        <v>375380</v>
      </c>
      <c r="F111" s="169">
        <f t="shared" si="7"/>
        <v>9340</v>
      </c>
      <c r="G111" s="170">
        <v>20350</v>
      </c>
      <c r="H111" s="170">
        <v>15760</v>
      </c>
      <c r="I111" s="169">
        <f t="shared" si="8"/>
        <v>4590</v>
      </c>
      <c r="J111" s="169">
        <f t="shared" si="9"/>
        <v>405070</v>
      </c>
      <c r="K111" s="169">
        <f t="shared" si="10"/>
        <v>13930</v>
      </c>
      <c r="L111" s="179">
        <f t="shared" si="11"/>
        <v>3.4389117930234282E-2</v>
      </c>
      <c r="M111" s="171">
        <f t="shared" si="13"/>
        <v>928713.1</v>
      </c>
    </row>
    <row r="112" spans="1:13" s="20" customFormat="1" ht="31.5" hidden="1" customHeight="1">
      <c r="A112" s="167" t="s">
        <v>268</v>
      </c>
      <c r="B112" s="167" t="s">
        <v>269</v>
      </c>
      <c r="C112" s="167" t="s">
        <v>154</v>
      </c>
      <c r="D112" s="168">
        <v>277980</v>
      </c>
      <c r="E112" s="168">
        <v>273030</v>
      </c>
      <c r="F112" s="169">
        <f t="shared" si="7"/>
        <v>4950</v>
      </c>
      <c r="G112" s="170">
        <v>31490</v>
      </c>
      <c r="H112" s="170">
        <v>25810</v>
      </c>
      <c r="I112" s="169">
        <f t="shared" si="8"/>
        <v>5680</v>
      </c>
      <c r="J112" s="169">
        <f t="shared" si="9"/>
        <v>309470</v>
      </c>
      <c r="K112" s="169">
        <f t="shared" si="10"/>
        <v>10630</v>
      </c>
      <c r="L112" s="179">
        <f t="shared" si="11"/>
        <v>3.4349048373024847E-2</v>
      </c>
      <c r="M112" s="171">
        <f t="shared" si="13"/>
        <v>708702.1</v>
      </c>
    </row>
    <row r="113" spans="1:13" s="20" customFormat="1" ht="31.5" hidden="1" customHeight="1">
      <c r="A113" s="167" t="s">
        <v>616</v>
      </c>
      <c r="B113" s="167" t="s">
        <v>617</v>
      </c>
      <c r="C113" s="167" t="s">
        <v>166</v>
      </c>
      <c r="D113" s="168">
        <v>538480</v>
      </c>
      <c r="E113" s="168">
        <v>529680</v>
      </c>
      <c r="F113" s="169">
        <f t="shared" si="7"/>
        <v>8800</v>
      </c>
      <c r="G113" s="170">
        <v>41820</v>
      </c>
      <c r="H113" s="170">
        <v>30700</v>
      </c>
      <c r="I113" s="169">
        <f t="shared" si="8"/>
        <v>11120</v>
      </c>
      <c r="J113" s="169">
        <f t="shared" si="9"/>
        <v>580300</v>
      </c>
      <c r="K113" s="169">
        <f t="shared" si="10"/>
        <v>19920</v>
      </c>
      <c r="L113" s="179">
        <f t="shared" si="11"/>
        <v>3.4327072204032395E-2</v>
      </c>
      <c r="M113" s="171">
        <f t="shared" si="13"/>
        <v>1328066.4000000001</v>
      </c>
    </row>
    <row r="114" spans="1:13" s="20" customFormat="1" ht="31.5" hidden="1" customHeight="1">
      <c r="A114" s="167" t="s">
        <v>186</v>
      </c>
      <c r="B114" s="167" t="s">
        <v>187</v>
      </c>
      <c r="C114" s="167" t="s">
        <v>152</v>
      </c>
      <c r="D114" s="168">
        <v>287470</v>
      </c>
      <c r="E114" s="168">
        <v>281430</v>
      </c>
      <c r="F114" s="169">
        <f t="shared" si="7"/>
        <v>6040</v>
      </c>
      <c r="G114" s="170">
        <v>22790</v>
      </c>
      <c r="H114" s="170">
        <v>18200</v>
      </c>
      <c r="I114" s="169">
        <f t="shared" si="8"/>
        <v>4590</v>
      </c>
      <c r="J114" s="169">
        <f t="shared" si="9"/>
        <v>310260</v>
      </c>
      <c r="K114" s="169">
        <f t="shared" si="10"/>
        <v>10630</v>
      </c>
      <c r="L114" s="179">
        <f t="shared" si="11"/>
        <v>3.4261587056017534E-2</v>
      </c>
      <c r="M114" s="171">
        <f t="shared" si="13"/>
        <v>708702.1</v>
      </c>
    </row>
    <row r="115" spans="1:13" s="20" customFormat="1" ht="31.5" hidden="1" customHeight="1">
      <c r="A115" s="167" t="s">
        <v>260</v>
      </c>
      <c r="B115" s="167" t="s">
        <v>261</v>
      </c>
      <c r="C115" s="167" t="s">
        <v>154</v>
      </c>
      <c r="D115" s="168">
        <v>143440</v>
      </c>
      <c r="E115" s="168">
        <v>140690</v>
      </c>
      <c r="F115" s="169">
        <f t="shared" si="7"/>
        <v>2750</v>
      </c>
      <c r="G115" s="170">
        <v>9850</v>
      </c>
      <c r="H115" s="170">
        <v>7360</v>
      </c>
      <c r="I115" s="169">
        <f t="shared" si="8"/>
        <v>2490</v>
      </c>
      <c r="J115" s="169">
        <f t="shared" si="9"/>
        <v>153290</v>
      </c>
      <c r="K115" s="169">
        <f t="shared" si="10"/>
        <v>5240</v>
      </c>
      <c r="L115" s="179">
        <f t="shared" si="11"/>
        <v>3.4183573618631349E-2</v>
      </c>
      <c r="M115" s="171">
        <f t="shared" si="13"/>
        <v>349350.8</v>
      </c>
    </row>
    <row r="116" spans="1:13" s="20" customFormat="1" ht="31.5" hidden="1" customHeight="1">
      <c r="A116" s="172" t="s">
        <v>802</v>
      </c>
      <c r="B116" s="172" t="s">
        <v>803</v>
      </c>
      <c r="C116" s="172" t="s">
        <v>170</v>
      </c>
      <c r="D116" s="173">
        <v>178830</v>
      </c>
      <c r="E116" s="173">
        <v>175660</v>
      </c>
      <c r="F116" s="169">
        <f t="shared" si="7"/>
        <v>3170</v>
      </c>
      <c r="G116" s="174">
        <v>14110</v>
      </c>
      <c r="H116" s="174">
        <v>10690</v>
      </c>
      <c r="I116" s="169">
        <f t="shared" si="8"/>
        <v>3420</v>
      </c>
      <c r="J116" s="169">
        <f t="shared" si="9"/>
        <v>192940</v>
      </c>
      <c r="K116" s="169">
        <f t="shared" si="10"/>
        <v>6590</v>
      </c>
      <c r="L116" s="179">
        <f t="shared" si="11"/>
        <v>3.4155696071317507E-2</v>
      </c>
      <c r="M116" s="171">
        <f t="shared" si="13"/>
        <v>439355.3</v>
      </c>
    </row>
    <row r="117" spans="1:13" s="20" customFormat="1" ht="31.5" hidden="1" customHeight="1">
      <c r="A117" s="167" t="s">
        <v>305</v>
      </c>
      <c r="B117" s="167" t="s">
        <v>306</v>
      </c>
      <c r="C117" s="167" t="s">
        <v>280</v>
      </c>
      <c r="D117" s="168">
        <v>624720</v>
      </c>
      <c r="E117" s="168">
        <v>612420</v>
      </c>
      <c r="F117" s="169">
        <f t="shared" si="7"/>
        <v>12300</v>
      </c>
      <c r="G117" s="170">
        <v>50600</v>
      </c>
      <c r="H117" s="170">
        <v>39890</v>
      </c>
      <c r="I117" s="169">
        <f t="shared" si="8"/>
        <v>10710</v>
      </c>
      <c r="J117" s="169">
        <f t="shared" si="9"/>
        <v>675320</v>
      </c>
      <c r="K117" s="169">
        <f t="shared" si="10"/>
        <v>23010</v>
      </c>
      <c r="L117" s="179">
        <f t="shared" si="11"/>
        <v>3.4072735888171536E-2</v>
      </c>
      <c r="M117" s="171">
        <f t="shared" si="13"/>
        <v>1534076.7</v>
      </c>
    </row>
    <row r="118" spans="1:13" s="20" customFormat="1" ht="31.5" customHeight="1">
      <c r="A118" s="167" t="s">
        <v>401</v>
      </c>
      <c r="B118" s="167" t="s">
        <v>402</v>
      </c>
      <c r="C118" s="167" t="s">
        <v>160</v>
      </c>
      <c r="D118" s="168">
        <v>239790</v>
      </c>
      <c r="E118" s="168">
        <v>234670</v>
      </c>
      <c r="F118" s="169">
        <f t="shared" si="7"/>
        <v>5120</v>
      </c>
      <c r="G118" s="170">
        <v>15550</v>
      </c>
      <c r="H118" s="170">
        <v>11970</v>
      </c>
      <c r="I118" s="169">
        <f t="shared" si="8"/>
        <v>3580</v>
      </c>
      <c r="J118" s="169">
        <f t="shared" si="9"/>
        <v>255340</v>
      </c>
      <c r="K118" s="169">
        <f t="shared" si="10"/>
        <v>8700</v>
      </c>
      <c r="L118" s="179">
        <f t="shared" si="11"/>
        <v>3.4072217435576098E-2</v>
      </c>
      <c r="M118" s="171">
        <f t="shared" si="13"/>
        <v>580029</v>
      </c>
    </row>
    <row r="119" spans="1:13" s="20" customFormat="1" ht="31.5" hidden="1" customHeight="1">
      <c r="A119" s="167" t="s">
        <v>272</v>
      </c>
      <c r="B119" s="167" t="s">
        <v>273</v>
      </c>
      <c r="C119" s="167" t="s">
        <v>154</v>
      </c>
      <c r="D119" s="168">
        <v>512660</v>
      </c>
      <c r="E119" s="168">
        <v>503310</v>
      </c>
      <c r="F119" s="169">
        <f t="shared" si="7"/>
        <v>9350</v>
      </c>
      <c r="G119" s="170">
        <v>36860</v>
      </c>
      <c r="H119" s="170">
        <v>27520</v>
      </c>
      <c r="I119" s="169">
        <f t="shared" si="8"/>
        <v>9340</v>
      </c>
      <c r="J119" s="169">
        <f t="shared" si="9"/>
        <v>549520</v>
      </c>
      <c r="K119" s="169">
        <f t="shared" si="10"/>
        <v>18690</v>
      </c>
      <c r="L119" s="179">
        <f t="shared" si="11"/>
        <v>3.4011500946280387E-2</v>
      </c>
      <c r="M119" s="171">
        <f t="shared" si="13"/>
        <v>1246062.3</v>
      </c>
    </row>
    <row r="120" spans="1:13" s="20" customFormat="1" ht="31.5" hidden="1" customHeight="1">
      <c r="A120" s="167" t="s">
        <v>498</v>
      </c>
      <c r="B120" s="167" t="s">
        <v>499</v>
      </c>
      <c r="C120" s="167" t="s">
        <v>453</v>
      </c>
      <c r="D120" s="168">
        <v>186100</v>
      </c>
      <c r="E120" s="168">
        <v>182550</v>
      </c>
      <c r="F120" s="169">
        <f t="shared" si="7"/>
        <v>3550</v>
      </c>
      <c r="G120" s="170">
        <v>13180</v>
      </c>
      <c r="H120" s="170">
        <v>9970</v>
      </c>
      <c r="I120" s="169">
        <f t="shared" si="8"/>
        <v>3210</v>
      </c>
      <c r="J120" s="169">
        <f t="shared" si="9"/>
        <v>199280</v>
      </c>
      <c r="K120" s="169">
        <f t="shared" si="10"/>
        <v>6760</v>
      </c>
      <c r="L120" s="179">
        <f t="shared" si="11"/>
        <v>3.3922119630670412E-2</v>
      </c>
      <c r="M120" s="171">
        <f t="shared" si="13"/>
        <v>450689.2</v>
      </c>
    </row>
    <row r="121" spans="1:13" s="20" customFormat="1" ht="31.5" hidden="1" customHeight="1">
      <c r="A121" s="175" t="s">
        <v>91</v>
      </c>
      <c r="B121" s="175" t="s">
        <v>91</v>
      </c>
      <c r="C121" s="175"/>
      <c r="D121" s="176">
        <v>128354070</v>
      </c>
      <c r="E121" s="176">
        <v>125961540</v>
      </c>
      <c r="F121" s="169">
        <f t="shared" si="7"/>
        <v>2392530</v>
      </c>
      <c r="G121" s="177">
        <v>8871570</v>
      </c>
      <c r="H121" s="177">
        <v>6613910</v>
      </c>
      <c r="I121" s="169">
        <f t="shared" si="8"/>
        <v>2257660</v>
      </c>
      <c r="J121" s="169">
        <f t="shared" si="9"/>
        <v>137225640</v>
      </c>
      <c r="K121" s="169">
        <f t="shared" si="10"/>
        <v>4650190</v>
      </c>
      <c r="L121" s="179">
        <f t="shared" si="11"/>
        <v>3.388718026747771E-2</v>
      </c>
      <c r="M121" s="171"/>
    </row>
    <row r="122" spans="1:13" s="20" customFormat="1" ht="31.5" hidden="1" customHeight="1">
      <c r="A122" s="167" t="s">
        <v>198</v>
      </c>
      <c r="B122" s="167" t="s">
        <v>199</v>
      </c>
      <c r="C122" s="167" t="s">
        <v>152</v>
      </c>
      <c r="D122" s="168">
        <v>573280</v>
      </c>
      <c r="E122" s="168">
        <v>561080</v>
      </c>
      <c r="F122" s="169">
        <f t="shared" si="7"/>
        <v>12200</v>
      </c>
      <c r="G122" s="170">
        <v>41260</v>
      </c>
      <c r="H122" s="170">
        <v>32670</v>
      </c>
      <c r="I122" s="169">
        <f t="shared" si="8"/>
        <v>8590</v>
      </c>
      <c r="J122" s="169">
        <f t="shared" si="9"/>
        <v>614540</v>
      </c>
      <c r="K122" s="169">
        <f t="shared" si="10"/>
        <v>20790</v>
      </c>
      <c r="L122" s="179">
        <f t="shared" si="11"/>
        <v>3.3830181924691637E-2</v>
      </c>
      <c r="M122" s="171">
        <f t="shared" ref="M122:M185" si="14">SUM(F122+I122)*66.67</f>
        <v>1386069.3</v>
      </c>
    </row>
    <row r="123" spans="1:13" s="20" customFormat="1" ht="31.5" hidden="1" customHeight="1">
      <c r="A123" s="167" t="s">
        <v>676</v>
      </c>
      <c r="B123" s="167" t="s">
        <v>677</v>
      </c>
      <c r="C123" s="167" t="s">
        <v>166</v>
      </c>
      <c r="D123" s="168">
        <v>202970</v>
      </c>
      <c r="E123" s="168">
        <v>200390</v>
      </c>
      <c r="F123" s="169">
        <f t="shared" si="7"/>
        <v>2580</v>
      </c>
      <c r="G123" s="170">
        <v>17980</v>
      </c>
      <c r="H123" s="170">
        <v>13090</v>
      </c>
      <c r="I123" s="169">
        <f t="shared" si="8"/>
        <v>4890</v>
      </c>
      <c r="J123" s="169">
        <f t="shared" si="9"/>
        <v>220950</v>
      </c>
      <c r="K123" s="169">
        <f t="shared" si="10"/>
        <v>7470</v>
      </c>
      <c r="L123" s="179">
        <f t="shared" si="11"/>
        <v>3.3808553971486764E-2</v>
      </c>
      <c r="M123" s="171">
        <f t="shared" si="14"/>
        <v>498024.9</v>
      </c>
    </row>
    <row r="124" spans="1:13" s="20" customFormat="1" ht="31.5" hidden="1" customHeight="1">
      <c r="A124" s="167" t="s">
        <v>252</v>
      </c>
      <c r="B124" s="167" t="s">
        <v>253</v>
      </c>
      <c r="C124" s="167" t="s">
        <v>154</v>
      </c>
      <c r="D124" s="168">
        <v>283960</v>
      </c>
      <c r="E124" s="168">
        <v>278090</v>
      </c>
      <c r="F124" s="169">
        <f t="shared" si="7"/>
        <v>5870</v>
      </c>
      <c r="G124" s="170">
        <v>16990</v>
      </c>
      <c r="H124" s="170">
        <v>12710</v>
      </c>
      <c r="I124" s="169">
        <f t="shared" si="8"/>
        <v>4280</v>
      </c>
      <c r="J124" s="169">
        <f t="shared" si="9"/>
        <v>300950</v>
      </c>
      <c r="K124" s="169">
        <f t="shared" si="10"/>
        <v>10150</v>
      </c>
      <c r="L124" s="179">
        <f t="shared" si="11"/>
        <v>3.372653264661904E-2</v>
      </c>
      <c r="M124" s="171">
        <f t="shared" si="14"/>
        <v>676700.5</v>
      </c>
    </row>
    <row r="125" spans="1:13" s="20" customFormat="1" ht="31.5" hidden="1" customHeight="1">
      <c r="A125" s="167" t="s">
        <v>540</v>
      </c>
      <c r="B125" s="167" t="s">
        <v>541</v>
      </c>
      <c r="C125" s="167" t="s">
        <v>453</v>
      </c>
      <c r="D125" s="168">
        <v>359580</v>
      </c>
      <c r="E125" s="168">
        <v>350490</v>
      </c>
      <c r="F125" s="169">
        <f t="shared" si="7"/>
        <v>9090</v>
      </c>
      <c r="G125" s="170">
        <v>16120</v>
      </c>
      <c r="H125" s="170">
        <v>12540</v>
      </c>
      <c r="I125" s="169">
        <f t="shared" si="8"/>
        <v>3580</v>
      </c>
      <c r="J125" s="169">
        <f t="shared" si="9"/>
        <v>375700</v>
      </c>
      <c r="K125" s="169">
        <f t="shared" si="10"/>
        <v>12670</v>
      </c>
      <c r="L125" s="179">
        <f t="shared" si="11"/>
        <v>3.3723715730636143E-2</v>
      </c>
      <c r="M125" s="171">
        <f t="shared" si="14"/>
        <v>844708.9</v>
      </c>
    </row>
    <row r="126" spans="1:13" s="20" customFormat="1" ht="31.5" hidden="1" customHeight="1">
      <c r="A126" s="167" t="s">
        <v>474</v>
      </c>
      <c r="B126" s="167" t="s">
        <v>475</v>
      </c>
      <c r="C126" s="167" t="s">
        <v>453</v>
      </c>
      <c r="D126" s="168">
        <v>354410</v>
      </c>
      <c r="E126" s="168">
        <v>346890</v>
      </c>
      <c r="F126" s="169">
        <f t="shared" si="7"/>
        <v>7520</v>
      </c>
      <c r="G126" s="170">
        <v>27020</v>
      </c>
      <c r="H126" s="170">
        <v>21710</v>
      </c>
      <c r="I126" s="169">
        <f t="shared" si="8"/>
        <v>5310</v>
      </c>
      <c r="J126" s="169">
        <f t="shared" si="9"/>
        <v>381430</v>
      </c>
      <c r="K126" s="169">
        <f t="shared" si="10"/>
        <v>12830</v>
      </c>
      <c r="L126" s="179">
        <f t="shared" si="11"/>
        <v>3.3636578140156775E-2</v>
      </c>
      <c r="M126" s="171">
        <f t="shared" si="14"/>
        <v>855376.1</v>
      </c>
    </row>
    <row r="127" spans="1:13" s="20" customFormat="1" ht="31.5" hidden="1" customHeight="1">
      <c r="A127" s="167" t="s">
        <v>590</v>
      </c>
      <c r="B127" s="167" t="s">
        <v>591</v>
      </c>
      <c r="C127" s="167" t="s">
        <v>164</v>
      </c>
      <c r="D127" s="168">
        <v>475600</v>
      </c>
      <c r="E127" s="168">
        <v>466780</v>
      </c>
      <c r="F127" s="169">
        <f t="shared" si="7"/>
        <v>8820</v>
      </c>
      <c r="G127" s="170">
        <v>32440</v>
      </c>
      <c r="H127" s="170">
        <v>24210</v>
      </c>
      <c r="I127" s="169">
        <f t="shared" si="8"/>
        <v>8230</v>
      </c>
      <c r="J127" s="169">
        <f t="shared" si="9"/>
        <v>508040</v>
      </c>
      <c r="K127" s="169">
        <f t="shared" si="10"/>
        <v>17050</v>
      </c>
      <c r="L127" s="179">
        <f t="shared" si="11"/>
        <v>3.3560349578773324E-2</v>
      </c>
      <c r="M127" s="171">
        <f t="shared" si="14"/>
        <v>1136723.5</v>
      </c>
    </row>
    <row r="128" spans="1:13" s="20" customFormat="1" ht="31.5" hidden="1" customHeight="1">
      <c r="A128" s="167" t="s">
        <v>526</v>
      </c>
      <c r="B128" s="167" t="s">
        <v>527</v>
      </c>
      <c r="C128" s="167" t="s">
        <v>453</v>
      </c>
      <c r="D128" s="168">
        <v>252560</v>
      </c>
      <c r="E128" s="168">
        <v>245840</v>
      </c>
      <c r="F128" s="169">
        <f t="shared" si="7"/>
        <v>6720</v>
      </c>
      <c r="G128" s="170">
        <v>10750</v>
      </c>
      <c r="H128" s="170">
        <v>8640</v>
      </c>
      <c r="I128" s="169">
        <f t="shared" si="8"/>
        <v>2110</v>
      </c>
      <c r="J128" s="169">
        <f t="shared" si="9"/>
        <v>263310</v>
      </c>
      <c r="K128" s="169">
        <f t="shared" si="10"/>
        <v>8830</v>
      </c>
      <c r="L128" s="179">
        <f t="shared" si="11"/>
        <v>3.3534616991378982E-2</v>
      </c>
      <c r="M128" s="171">
        <f t="shared" si="14"/>
        <v>588696.1</v>
      </c>
    </row>
    <row r="129" spans="1:13" s="20" customFormat="1" ht="31.5" hidden="1" customHeight="1">
      <c r="A129" s="172" t="s">
        <v>866</v>
      </c>
      <c r="B129" s="172" t="s">
        <v>867</v>
      </c>
      <c r="C129" s="172" t="s">
        <v>172</v>
      </c>
      <c r="D129" s="173">
        <v>702090</v>
      </c>
      <c r="E129" s="173">
        <v>689360</v>
      </c>
      <c r="F129" s="169">
        <f t="shared" si="7"/>
        <v>12730</v>
      </c>
      <c r="G129" s="174">
        <v>49190</v>
      </c>
      <c r="H129" s="174">
        <v>36830</v>
      </c>
      <c r="I129" s="169">
        <f t="shared" si="8"/>
        <v>12360</v>
      </c>
      <c r="J129" s="169">
        <f t="shared" si="9"/>
        <v>751280</v>
      </c>
      <c r="K129" s="169">
        <f t="shared" si="10"/>
        <v>25090</v>
      </c>
      <c r="L129" s="179">
        <f t="shared" si="11"/>
        <v>3.339633691832606E-2</v>
      </c>
      <c r="M129" s="171">
        <f t="shared" si="14"/>
        <v>1672750.3</v>
      </c>
    </row>
    <row r="130" spans="1:13" s="20" customFormat="1" ht="31.5" hidden="1" customHeight="1">
      <c r="A130" s="167" t="s">
        <v>274</v>
      </c>
      <c r="B130" s="167" t="s">
        <v>275</v>
      </c>
      <c r="C130" s="167" t="s">
        <v>154</v>
      </c>
      <c r="D130" s="168">
        <v>348460</v>
      </c>
      <c r="E130" s="168">
        <v>341530</v>
      </c>
      <c r="F130" s="169">
        <f t="shared" ref="F130:F193" si="15">SUM(D130-E130)</f>
        <v>6930</v>
      </c>
      <c r="G130" s="170">
        <v>25780</v>
      </c>
      <c r="H130" s="170">
        <v>20220</v>
      </c>
      <c r="I130" s="169">
        <f t="shared" ref="I130:I193" si="16">SUM(G130-H130)</f>
        <v>5560</v>
      </c>
      <c r="J130" s="169">
        <f t="shared" ref="J130:J193" si="17">SUM(D130,G130)</f>
        <v>374240</v>
      </c>
      <c r="K130" s="169">
        <f t="shared" ref="K130:K193" si="18">SUM(F130+I130)</f>
        <v>12490</v>
      </c>
      <c r="L130" s="179">
        <f t="shared" ref="L130:L193" si="19">SUM(K130/J130)</f>
        <v>3.3374305258657547E-2</v>
      </c>
      <c r="M130" s="171">
        <f t="shared" si="14"/>
        <v>832708.3</v>
      </c>
    </row>
    <row r="131" spans="1:13" s="20" customFormat="1" ht="31.5" hidden="1" customHeight="1">
      <c r="A131" s="167" t="s">
        <v>379</v>
      </c>
      <c r="B131" s="167" t="s">
        <v>380</v>
      </c>
      <c r="C131" s="167" t="s">
        <v>158</v>
      </c>
      <c r="D131" s="168">
        <v>244090</v>
      </c>
      <c r="E131" s="168">
        <v>238310</v>
      </c>
      <c r="F131" s="169">
        <f t="shared" si="15"/>
        <v>5780</v>
      </c>
      <c r="G131" s="170">
        <v>14820</v>
      </c>
      <c r="H131" s="170">
        <v>11980</v>
      </c>
      <c r="I131" s="169">
        <f t="shared" si="16"/>
        <v>2840</v>
      </c>
      <c r="J131" s="169">
        <f t="shared" si="17"/>
        <v>258910</v>
      </c>
      <c r="K131" s="169">
        <f t="shared" si="18"/>
        <v>8620</v>
      </c>
      <c r="L131" s="179">
        <f t="shared" si="19"/>
        <v>3.3293422424780811E-2</v>
      </c>
      <c r="M131" s="171">
        <f t="shared" si="14"/>
        <v>574695.4</v>
      </c>
    </row>
    <row r="132" spans="1:13" s="20" customFormat="1" ht="31.5" hidden="1" customHeight="1">
      <c r="A132" s="167" t="s">
        <v>464</v>
      </c>
      <c r="B132" s="167" t="s">
        <v>465</v>
      </c>
      <c r="C132" s="167" t="s">
        <v>453</v>
      </c>
      <c r="D132" s="168">
        <v>245240</v>
      </c>
      <c r="E132" s="168">
        <v>238680</v>
      </c>
      <c r="F132" s="169">
        <f t="shared" si="15"/>
        <v>6560</v>
      </c>
      <c r="G132" s="170">
        <v>8880</v>
      </c>
      <c r="H132" s="170">
        <v>6990</v>
      </c>
      <c r="I132" s="169">
        <f t="shared" si="16"/>
        <v>1890</v>
      </c>
      <c r="J132" s="169">
        <f t="shared" si="17"/>
        <v>254120</v>
      </c>
      <c r="K132" s="169">
        <f t="shared" si="18"/>
        <v>8450</v>
      </c>
      <c r="L132" s="179">
        <f t="shared" si="19"/>
        <v>3.3252006925861798E-2</v>
      </c>
      <c r="M132" s="171">
        <f t="shared" si="14"/>
        <v>563361.5</v>
      </c>
    </row>
    <row r="133" spans="1:13" s="20" customFormat="1" ht="31.5" hidden="1" customHeight="1">
      <c r="A133" s="172" t="s">
        <v>800</v>
      </c>
      <c r="B133" s="172" t="s">
        <v>801</v>
      </c>
      <c r="C133" s="172" t="s">
        <v>170</v>
      </c>
      <c r="D133" s="173">
        <v>231920</v>
      </c>
      <c r="E133" s="173">
        <v>227970</v>
      </c>
      <c r="F133" s="169">
        <f t="shared" si="15"/>
        <v>3950</v>
      </c>
      <c r="G133" s="174">
        <v>17280</v>
      </c>
      <c r="H133" s="174">
        <v>12950</v>
      </c>
      <c r="I133" s="169">
        <f t="shared" si="16"/>
        <v>4330</v>
      </c>
      <c r="J133" s="169">
        <f t="shared" si="17"/>
        <v>249200</v>
      </c>
      <c r="K133" s="169">
        <f t="shared" si="18"/>
        <v>8280</v>
      </c>
      <c r="L133" s="179">
        <f t="shared" si="19"/>
        <v>3.3226324237560195E-2</v>
      </c>
      <c r="M133" s="171">
        <f t="shared" si="14"/>
        <v>552027.6</v>
      </c>
    </row>
    <row r="134" spans="1:13" s="20" customFormat="1" ht="31.5" hidden="1" customHeight="1">
      <c r="A134" s="167" t="s">
        <v>307</v>
      </c>
      <c r="B134" s="167" t="s">
        <v>308</v>
      </c>
      <c r="C134" s="167" t="s">
        <v>280</v>
      </c>
      <c r="D134" s="168">
        <v>530240</v>
      </c>
      <c r="E134" s="168">
        <v>518330</v>
      </c>
      <c r="F134" s="169">
        <f t="shared" si="15"/>
        <v>11910</v>
      </c>
      <c r="G134" s="170">
        <v>34430</v>
      </c>
      <c r="H134" s="170">
        <v>27580</v>
      </c>
      <c r="I134" s="169">
        <f t="shared" si="16"/>
        <v>6850</v>
      </c>
      <c r="J134" s="169">
        <f t="shared" si="17"/>
        <v>564670</v>
      </c>
      <c r="K134" s="169">
        <f t="shared" si="18"/>
        <v>18760</v>
      </c>
      <c r="L134" s="179">
        <f t="shared" si="19"/>
        <v>3.3222944374590467E-2</v>
      </c>
      <c r="M134" s="171">
        <f t="shared" si="14"/>
        <v>1250729.2</v>
      </c>
    </row>
    <row r="135" spans="1:13" s="20" customFormat="1" ht="31.5" hidden="1" customHeight="1">
      <c r="A135" s="167" t="s">
        <v>285</v>
      </c>
      <c r="B135" s="167" t="s">
        <v>286</v>
      </c>
      <c r="C135" s="167" t="s">
        <v>280</v>
      </c>
      <c r="D135" s="168">
        <v>335580</v>
      </c>
      <c r="E135" s="168">
        <v>328580</v>
      </c>
      <c r="F135" s="169">
        <f t="shared" si="15"/>
        <v>7000</v>
      </c>
      <c r="G135" s="170">
        <v>22100</v>
      </c>
      <c r="H135" s="170">
        <v>17230</v>
      </c>
      <c r="I135" s="169">
        <f t="shared" si="16"/>
        <v>4870</v>
      </c>
      <c r="J135" s="169">
        <f t="shared" si="17"/>
        <v>357680</v>
      </c>
      <c r="K135" s="169">
        <f t="shared" si="18"/>
        <v>11870</v>
      </c>
      <c r="L135" s="179">
        <f t="shared" si="19"/>
        <v>3.3186088123462312E-2</v>
      </c>
      <c r="M135" s="171">
        <f t="shared" si="14"/>
        <v>791372.9</v>
      </c>
    </row>
    <row r="136" spans="1:13" s="20" customFormat="1" ht="31.5" hidden="1" customHeight="1">
      <c r="A136" s="167" t="s">
        <v>329</v>
      </c>
      <c r="B136" s="167" t="s">
        <v>330</v>
      </c>
      <c r="C136" s="167" t="s">
        <v>158</v>
      </c>
      <c r="D136" s="168">
        <v>78550</v>
      </c>
      <c r="E136" s="168">
        <v>76230</v>
      </c>
      <c r="F136" s="169">
        <f t="shared" si="15"/>
        <v>2320</v>
      </c>
      <c r="G136" s="170">
        <v>1680</v>
      </c>
      <c r="H136" s="170">
        <v>1340</v>
      </c>
      <c r="I136" s="169">
        <f t="shared" si="16"/>
        <v>340</v>
      </c>
      <c r="J136" s="169">
        <f t="shared" si="17"/>
        <v>80230</v>
      </c>
      <c r="K136" s="169">
        <f t="shared" si="18"/>
        <v>2660</v>
      </c>
      <c r="L136" s="179">
        <f t="shared" si="19"/>
        <v>3.3154680294154304E-2</v>
      </c>
      <c r="M136" s="171">
        <f t="shared" si="14"/>
        <v>177342.2</v>
      </c>
    </row>
    <row r="137" spans="1:13" s="20" customFormat="1" ht="31.5" hidden="1" customHeight="1">
      <c r="A137" s="167" t="s">
        <v>218</v>
      </c>
      <c r="B137" s="167" t="s">
        <v>219</v>
      </c>
      <c r="C137" s="167" t="s">
        <v>154</v>
      </c>
      <c r="D137" s="168">
        <v>151680</v>
      </c>
      <c r="E137" s="168">
        <v>148630</v>
      </c>
      <c r="F137" s="169">
        <f t="shared" si="15"/>
        <v>3050</v>
      </c>
      <c r="G137" s="170">
        <v>9390</v>
      </c>
      <c r="H137" s="170">
        <v>7100</v>
      </c>
      <c r="I137" s="169">
        <f t="shared" si="16"/>
        <v>2290</v>
      </c>
      <c r="J137" s="169">
        <f t="shared" si="17"/>
        <v>161070</v>
      </c>
      <c r="K137" s="169">
        <f t="shared" si="18"/>
        <v>5340</v>
      </c>
      <c r="L137" s="179">
        <f t="shared" si="19"/>
        <v>3.3153287390575527E-2</v>
      </c>
      <c r="M137" s="171">
        <f t="shared" si="14"/>
        <v>356017.8</v>
      </c>
    </row>
    <row r="138" spans="1:13" s="20" customFormat="1" ht="31.5" customHeight="1">
      <c r="A138" s="167" t="s">
        <v>445</v>
      </c>
      <c r="B138" s="167" t="s">
        <v>446</v>
      </c>
      <c r="C138" s="167" t="s">
        <v>160</v>
      </c>
      <c r="D138" s="168">
        <v>205370</v>
      </c>
      <c r="E138" s="168">
        <v>201120</v>
      </c>
      <c r="F138" s="169">
        <f t="shared" si="15"/>
        <v>4250</v>
      </c>
      <c r="G138" s="170">
        <v>13090</v>
      </c>
      <c r="H138" s="170">
        <v>10100</v>
      </c>
      <c r="I138" s="169">
        <f t="shared" si="16"/>
        <v>2990</v>
      </c>
      <c r="J138" s="169">
        <f t="shared" si="17"/>
        <v>218460</v>
      </c>
      <c r="K138" s="169">
        <f t="shared" si="18"/>
        <v>7240</v>
      </c>
      <c r="L138" s="179">
        <f t="shared" si="19"/>
        <v>3.3141078458299E-2</v>
      </c>
      <c r="M138" s="171">
        <f t="shared" si="14"/>
        <v>482690.8</v>
      </c>
    </row>
    <row r="139" spans="1:13" s="20" customFormat="1" ht="31.5" hidden="1" customHeight="1">
      <c r="A139" s="167" t="s">
        <v>536</v>
      </c>
      <c r="B139" s="167" t="s">
        <v>537</v>
      </c>
      <c r="C139" s="167" t="s">
        <v>453</v>
      </c>
      <c r="D139" s="168">
        <v>273700</v>
      </c>
      <c r="E139" s="168">
        <v>268260</v>
      </c>
      <c r="F139" s="169">
        <f t="shared" si="15"/>
        <v>5440</v>
      </c>
      <c r="G139" s="170">
        <v>19620</v>
      </c>
      <c r="H139" s="170">
        <v>15340</v>
      </c>
      <c r="I139" s="169">
        <f t="shared" si="16"/>
        <v>4280</v>
      </c>
      <c r="J139" s="169">
        <f t="shared" si="17"/>
        <v>293320</v>
      </c>
      <c r="K139" s="169">
        <f t="shared" si="18"/>
        <v>9720</v>
      </c>
      <c r="L139" s="179">
        <f t="shared" si="19"/>
        <v>3.3137869903177415E-2</v>
      </c>
      <c r="M139" s="171">
        <f t="shared" si="14"/>
        <v>648032.4</v>
      </c>
    </row>
    <row r="140" spans="1:13" s="20" customFormat="1" ht="31.5" hidden="1" customHeight="1">
      <c r="A140" s="167" t="s">
        <v>451</v>
      </c>
      <c r="B140" s="167" t="s">
        <v>452</v>
      </c>
      <c r="C140" s="167" t="s">
        <v>453</v>
      </c>
      <c r="D140" s="168">
        <v>343300</v>
      </c>
      <c r="E140" s="168">
        <v>335980</v>
      </c>
      <c r="F140" s="169">
        <f t="shared" si="15"/>
        <v>7320</v>
      </c>
      <c r="G140" s="170">
        <v>19140</v>
      </c>
      <c r="H140" s="170">
        <v>14480</v>
      </c>
      <c r="I140" s="169">
        <f t="shared" si="16"/>
        <v>4660</v>
      </c>
      <c r="J140" s="169">
        <f t="shared" si="17"/>
        <v>362440</v>
      </c>
      <c r="K140" s="169">
        <f t="shared" si="18"/>
        <v>11980</v>
      </c>
      <c r="L140" s="179">
        <f t="shared" si="19"/>
        <v>3.3053746827061033E-2</v>
      </c>
      <c r="M140" s="171">
        <f t="shared" si="14"/>
        <v>798706.6</v>
      </c>
    </row>
    <row r="141" spans="1:13" s="20" customFormat="1" ht="31.5" hidden="1" customHeight="1">
      <c r="A141" s="172" t="s">
        <v>894</v>
      </c>
      <c r="B141" s="172" t="s">
        <v>895</v>
      </c>
      <c r="C141" s="172" t="s">
        <v>172</v>
      </c>
      <c r="D141" s="173">
        <v>212300</v>
      </c>
      <c r="E141" s="173">
        <v>209010</v>
      </c>
      <c r="F141" s="169">
        <f t="shared" si="15"/>
        <v>3290</v>
      </c>
      <c r="G141" s="174">
        <v>15590</v>
      </c>
      <c r="H141" s="174">
        <v>11350</v>
      </c>
      <c r="I141" s="169">
        <f t="shared" si="16"/>
        <v>4240</v>
      </c>
      <c r="J141" s="169">
        <f t="shared" si="17"/>
        <v>227890</v>
      </c>
      <c r="K141" s="169">
        <f t="shared" si="18"/>
        <v>7530</v>
      </c>
      <c r="L141" s="179">
        <f t="shared" si="19"/>
        <v>3.3042257229365046E-2</v>
      </c>
      <c r="M141" s="171">
        <f t="shared" si="14"/>
        <v>502025.10000000003</v>
      </c>
    </row>
    <row r="142" spans="1:13" s="20" customFormat="1" ht="31.5" hidden="1" customHeight="1">
      <c r="A142" s="167" t="s">
        <v>468</v>
      </c>
      <c r="B142" s="167" t="s">
        <v>469</v>
      </c>
      <c r="C142" s="167" t="s">
        <v>453</v>
      </c>
      <c r="D142" s="168">
        <v>208560</v>
      </c>
      <c r="E142" s="168">
        <v>204480</v>
      </c>
      <c r="F142" s="169">
        <f t="shared" si="15"/>
        <v>4080</v>
      </c>
      <c r="G142" s="170">
        <v>16240</v>
      </c>
      <c r="H142" s="170">
        <v>12900</v>
      </c>
      <c r="I142" s="169">
        <f t="shared" si="16"/>
        <v>3340</v>
      </c>
      <c r="J142" s="169">
        <f t="shared" si="17"/>
        <v>224800</v>
      </c>
      <c r="K142" s="169">
        <f t="shared" si="18"/>
        <v>7420</v>
      </c>
      <c r="L142" s="179">
        <f t="shared" si="19"/>
        <v>3.3007117437722423E-2</v>
      </c>
      <c r="M142" s="171">
        <f t="shared" si="14"/>
        <v>494691.4</v>
      </c>
    </row>
    <row r="143" spans="1:13" s="20" customFormat="1" ht="31.5" hidden="1" customHeight="1">
      <c r="A143" s="167" t="s">
        <v>494</v>
      </c>
      <c r="B143" s="167" t="s">
        <v>495</v>
      </c>
      <c r="C143" s="167" t="s">
        <v>453</v>
      </c>
      <c r="D143" s="168">
        <v>325100</v>
      </c>
      <c r="E143" s="168">
        <v>318270</v>
      </c>
      <c r="F143" s="169">
        <f t="shared" si="15"/>
        <v>6830</v>
      </c>
      <c r="G143" s="170">
        <v>22610</v>
      </c>
      <c r="H143" s="170">
        <v>17970</v>
      </c>
      <c r="I143" s="169">
        <f t="shared" si="16"/>
        <v>4640</v>
      </c>
      <c r="J143" s="169">
        <f t="shared" si="17"/>
        <v>347710</v>
      </c>
      <c r="K143" s="169">
        <f t="shared" si="18"/>
        <v>11470</v>
      </c>
      <c r="L143" s="179">
        <f t="shared" si="19"/>
        <v>3.2987259497857413E-2</v>
      </c>
      <c r="M143" s="171">
        <f t="shared" si="14"/>
        <v>764704.9</v>
      </c>
    </row>
    <row r="144" spans="1:13" s="20" customFormat="1" ht="31.5" hidden="1" customHeight="1">
      <c r="A144" s="167" t="s">
        <v>518</v>
      </c>
      <c r="B144" s="167" t="s">
        <v>519</v>
      </c>
      <c r="C144" s="167" t="s">
        <v>453</v>
      </c>
      <c r="D144" s="168">
        <v>280730</v>
      </c>
      <c r="E144" s="168">
        <v>273970</v>
      </c>
      <c r="F144" s="169">
        <f t="shared" si="15"/>
        <v>6760</v>
      </c>
      <c r="G144" s="170">
        <v>14480</v>
      </c>
      <c r="H144" s="170">
        <v>11510</v>
      </c>
      <c r="I144" s="169">
        <f t="shared" si="16"/>
        <v>2970</v>
      </c>
      <c r="J144" s="169">
        <f t="shared" si="17"/>
        <v>295210</v>
      </c>
      <c r="K144" s="169">
        <f t="shared" si="18"/>
        <v>9730</v>
      </c>
      <c r="L144" s="179">
        <f t="shared" si="19"/>
        <v>3.2959588089834353E-2</v>
      </c>
      <c r="M144" s="171">
        <f t="shared" si="14"/>
        <v>648699.1</v>
      </c>
    </row>
    <row r="145" spans="1:13" s="20" customFormat="1" ht="31.5" customHeight="1">
      <c r="A145" s="167" t="s">
        <v>429</v>
      </c>
      <c r="B145" s="167" t="s">
        <v>430</v>
      </c>
      <c r="C145" s="167" t="s">
        <v>160</v>
      </c>
      <c r="D145" s="168">
        <v>608330</v>
      </c>
      <c r="E145" s="168">
        <v>594960</v>
      </c>
      <c r="F145" s="169">
        <f t="shared" si="15"/>
        <v>13370</v>
      </c>
      <c r="G145" s="170">
        <v>38040</v>
      </c>
      <c r="H145" s="170">
        <v>30110</v>
      </c>
      <c r="I145" s="169">
        <f t="shared" si="16"/>
        <v>7930</v>
      </c>
      <c r="J145" s="169">
        <f t="shared" si="17"/>
        <v>646370</v>
      </c>
      <c r="K145" s="169">
        <f t="shared" si="18"/>
        <v>21300</v>
      </c>
      <c r="L145" s="179">
        <f t="shared" si="19"/>
        <v>3.2953262063523989E-2</v>
      </c>
      <c r="M145" s="171">
        <f t="shared" si="14"/>
        <v>1420071</v>
      </c>
    </row>
    <row r="146" spans="1:13" s="20" customFormat="1" ht="31.5" hidden="1" customHeight="1">
      <c r="A146" s="172" t="s">
        <v>864</v>
      </c>
      <c r="B146" s="172" t="s">
        <v>865</v>
      </c>
      <c r="C146" s="172" t="s">
        <v>172</v>
      </c>
      <c r="D146" s="173">
        <v>284300</v>
      </c>
      <c r="E146" s="173">
        <v>280310</v>
      </c>
      <c r="F146" s="169">
        <f t="shared" si="15"/>
        <v>3990</v>
      </c>
      <c r="G146" s="174">
        <v>23870</v>
      </c>
      <c r="H146" s="174">
        <v>17720</v>
      </c>
      <c r="I146" s="169">
        <f t="shared" si="16"/>
        <v>6150</v>
      </c>
      <c r="J146" s="169">
        <f t="shared" si="17"/>
        <v>308170</v>
      </c>
      <c r="K146" s="169">
        <f t="shared" si="18"/>
        <v>10140</v>
      </c>
      <c r="L146" s="179">
        <f t="shared" si="19"/>
        <v>3.29039166693708E-2</v>
      </c>
      <c r="M146" s="171">
        <f t="shared" si="14"/>
        <v>676033.8</v>
      </c>
    </row>
    <row r="147" spans="1:13" s="20" customFormat="1" ht="31.5" hidden="1" customHeight="1">
      <c r="A147" s="167" t="s">
        <v>385</v>
      </c>
      <c r="B147" s="167" t="s">
        <v>386</v>
      </c>
      <c r="C147" s="167" t="s">
        <v>158</v>
      </c>
      <c r="D147" s="168">
        <v>224350</v>
      </c>
      <c r="E147" s="168">
        <v>219420</v>
      </c>
      <c r="F147" s="169">
        <f t="shared" si="15"/>
        <v>4930</v>
      </c>
      <c r="G147" s="170">
        <v>17960</v>
      </c>
      <c r="H147" s="170">
        <v>14920</v>
      </c>
      <c r="I147" s="169">
        <f t="shared" si="16"/>
        <v>3040</v>
      </c>
      <c r="J147" s="169">
        <f t="shared" si="17"/>
        <v>242310</v>
      </c>
      <c r="K147" s="169">
        <f t="shared" si="18"/>
        <v>7970</v>
      </c>
      <c r="L147" s="179">
        <f t="shared" si="19"/>
        <v>3.289175023729933E-2</v>
      </c>
      <c r="M147" s="171">
        <f t="shared" si="14"/>
        <v>531359.9</v>
      </c>
    </row>
    <row r="148" spans="1:13" s="20" customFormat="1" ht="31.5" hidden="1" customHeight="1">
      <c r="A148" s="167" t="s">
        <v>756</v>
      </c>
      <c r="B148" s="167" t="s">
        <v>757</v>
      </c>
      <c r="C148" s="167" t="s">
        <v>168</v>
      </c>
      <c r="D148" s="168">
        <v>305490</v>
      </c>
      <c r="E148" s="168">
        <v>301070</v>
      </c>
      <c r="F148" s="169">
        <f t="shared" si="15"/>
        <v>4420</v>
      </c>
      <c r="G148" s="170">
        <v>25540</v>
      </c>
      <c r="H148" s="170">
        <v>19090</v>
      </c>
      <c r="I148" s="169">
        <f t="shared" si="16"/>
        <v>6450</v>
      </c>
      <c r="J148" s="169">
        <f t="shared" si="17"/>
        <v>331030</v>
      </c>
      <c r="K148" s="169">
        <f t="shared" si="18"/>
        <v>10870</v>
      </c>
      <c r="L148" s="179">
        <f t="shared" si="19"/>
        <v>3.2836902999728121E-2</v>
      </c>
      <c r="M148" s="171">
        <f t="shared" si="14"/>
        <v>724702.9</v>
      </c>
    </row>
    <row r="149" spans="1:13" s="20" customFormat="1" ht="31.5" customHeight="1">
      <c r="A149" s="167" t="s">
        <v>411</v>
      </c>
      <c r="B149" s="167" t="s">
        <v>412</v>
      </c>
      <c r="C149" s="167" t="s">
        <v>160</v>
      </c>
      <c r="D149" s="168">
        <v>195760</v>
      </c>
      <c r="E149" s="168">
        <v>190870</v>
      </c>
      <c r="F149" s="169">
        <f t="shared" si="15"/>
        <v>4890</v>
      </c>
      <c r="G149" s="170">
        <v>7880</v>
      </c>
      <c r="H149" s="170">
        <v>6110</v>
      </c>
      <c r="I149" s="169">
        <f t="shared" si="16"/>
        <v>1770</v>
      </c>
      <c r="J149" s="169">
        <f t="shared" si="17"/>
        <v>203640</v>
      </c>
      <c r="K149" s="169">
        <f t="shared" si="18"/>
        <v>6660</v>
      </c>
      <c r="L149" s="179">
        <f t="shared" si="19"/>
        <v>3.2704773129051269E-2</v>
      </c>
      <c r="M149" s="171">
        <f t="shared" si="14"/>
        <v>444022.2</v>
      </c>
    </row>
    <row r="150" spans="1:13" s="20" customFormat="1" ht="31.5" hidden="1" customHeight="1">
      <c r="A150" s="167" t="s">
        <v>750</v>
      </c>
      <c r="B150" s="167" t="s">
        <v>751</v>
      </c>
      <c r="C150" s="167" t="s">
        <v>168</v>
      </c>
      <c r="D150" s="168">
        <v>551870</v>
      </c>
      <c r="E150" s="168">
        <v>544680</v>
      </c>
      <c r="F150" s="169">
        <f t="shared" si="15"/>
        <v>7190</v>
      </c>
      <c r="G150" s="170">
        <v>46750</v>
      </c>
      <c r="H150" s="170">
        <v>34380</v>
      </c>
      <c r="I150" s="169">
        <f t="shared" si="16"/>
        <v>12370</v>
      </c>
      <c r="J150" s="169">
        <f t="shared" si="17"/>
        <v>598620</v>
      </c>
      <c r="K150" s="169">
        <f t="shared" si="18"/>
        <v>19560</v>
      </c>
      <c r="L150" s="179">
        <f t="shared" si="19"/>
        <v>3.2675152851558587E-2</v>
      </c>
      <c r="M150" s="171">
        <f t="shared" si="14"/>
        <v>1304065.2</v>
      </c>
    </row>
    <row r="151" spans="1:13" s="20" customFormat="1" ht="31.5" hidden="1" customHeight="1">
      <c r="A151" s="167" t="s">
        <v>208</v>
      </c>
      <c r="B151" s="167" t="s">
        <v>209</v>
      </c>
      <c r="C151" s="167" t="s">
        <v>154</v>
      </c>
      <c r="D151" s="168">
        <v>236330</v>
      </c>
      <c r="E151" s="168">
        <v>231870</v>
      </c>
      <c r="F151" s="169">
        <f t="shared" si="15"/>
        <v>4460</v>
      </c>
      <c r="G151" s="170">
        <v>17560</v>
      </c>
      <c r="H151" s="170">
        <v>13730</v>
      </c>
      <c r="I151" s="169">
        <f t="shared" si="16"/>
        <v>3830</v>
      </c>
      <c r="J151" s="169">
        <f t="shared" si="17"/>
        <v>253890</v>
      </c>
      <c r="K151" s="169">
        <f t="shared" si="18"/>
        <v>8290</v>
      </c>
      <c r="L151" s="179">
        <f t="shared" si="19"/>
        <v>3.265193587774233E-2</v>
      </c>
      <c r="M151" s="171">
        <f t="shared" si="14"/>
        <v>552694.30000000005</v>
      </c>
    </row>
    <row r="152" spans="1:13" s="20" customFormat="1" ht="31.5" hidden="1" customHeight="1">
      <c r="A152" s="167" t="s">
        <v>309</v>
      </c>
      <c r="B152" s="167" t="s">
        <v>310</v>
      </c>
      <c r="C152" s="167" t="s">
        <v>280</v>
      </c>
      <c r="D152" s="168">
        <v>1077910</v>
      </c>
      <c r="E152" s="168">
        <v>1055320</v>
      </c>
      <c r="F152" s="169">
        <f t="shared" si="15"/>
        <v>22590</v>
      </c>
      <c r="G152" s="170">
        <v>71950</v>
      </c>
      <c r="H152" s="170">
        <v>57130</v>
      </c>
      <c r="I152" s="169">
        <f t="shared" si="16"/>
        <v>14820</v>
      </c>
      <c r="J152" s="169">
        <f t="shared" si="17"/>
        <v>1149860</v>
      </c>
      <c r="K152" s="169">
        <f t="shared" si="18"/>
        <v>37410</v>
      </c>
      <c r="L152" s="179">
        <f t="shared" si="19"/>
        <v>3.2534395491625068E-2</v>
      </c>
      <c r="M152" s="171">
        <f t="shared" si="14"/>
        <v>2494124.7000000002</v>
      </c>
    </row>
    <row r="153" spans="1:13" s="20" customFormat="1" ht="31.5" hidden="1" customHeight="1">
      <c r="A153" s="172" t="s">
        <v>838</v>
      </c>
      <c r="B153" s="172" t="s">
        <v>839</v>
      </c>
      <c r="C153" s="172" t="s">
        <v>170</v>
      </c>
      <c r="D153" s="173">
        <v>319840</v>
      </c>
      <c r="E153" s="173">
        <v>314640</v>
      </c>
      <c r="F153" s="169">
        <f t="shared" si="15"/>
        <v>5200</v>
      </c>
      <c r="G153" s="174">
        <v>25490</v>
      </c>
      <c r="H153" s="174">
        <v>19470</v>
      </c>
      <c r="I153" s="169">
        <f t="shared" si="16"/>
        <v>6020</v>
      </c>
      <c r="J153" s="169">
        <f t="shared" si="17"/>
        <v>345330</v>
      </c>
      <c r="K153" s="169">
        <f t="shared" si="18"/>
        <v>11220</v>
      </c>
      <c r="L153" s="179">
        <f t="shared" si="19"/>
        <v>3.2490661106767439E-2</v>
      </c>
      <c r="M153" s="171">
        <f t="shared" si="14"/>
        <v>748037.4</v>
      </c>
    </row>
    <row r="154" spans="1:13" s="20" customFormat="1" ht="31.5" customHeight="1">
      <c r="A154" s="167" t="s">
        <v>405</v>
      </c>
      <c r="B154" s="167" t="s">
        <v>406</v>
      </c>
      <c r="C154" s="167" t="s">
        <v>160</v>
      </c>
      <c r="D154" s="168">
        <v>249400</v>
      </c>
      <c r="E154" s="168">
        <v>244030</v>
      </c>
      <c r="F154" s="169">
        <f t="shared" si="15"/>
        <v>5370</v>
      </c>
      <c r="G154" s="170">
        <v>15200</v>
      </c>
      <c r="H154" s="170">
        <v>12000</v>
      </c>
      <c r="I154" s="169">
        <f t="shared" si="16"/>
        <v>3200</v>
      </c>
      <c r="J154" s="169">
        <f t="shared" si="17"/>
        <v>264600</v>
      </c>
      <c r="K154" s="169">
        <f t="shared" si="18"/>
        <v>8570</v>
      </c>
      <c r="L154" s="179">
        <f t="shared" si="19"/>
        <v>3.2388510959939533E-2</v>
      </c>
      <c r="M154" s="171">
        <f t="shared" si="14"/>
        <v>571361.9</v>
      </c>
    </row>
    <row r="155" spans="1:13" s="20" customFormat="1" ht="31.5" hidden="1" customHeight="1">
      <c r="A155" s="167" t="s">
        <v>178</v>
      </c>
      <c r="B155" s="167" t="s">
        <v>179</v>
      </c>
      <c r="C155" s="167" t="s">
        <v>152</v>
      </c>
      <c r="D155" s="168">
        <v>231160</v>
      </c>
      <c r="E155" s="168">
        <v>226480</v>
      </c>
      <c r="F155" s="169">
        <f t="shared" si="15"/>
        <v>4680</v>
      </c>
      <c r="G155" s="170">
        <v>13740</v>
      </c>
      <c r="H155" s="170">
        <v>10490</v>
      </c>
      <c r="I155" s="169">
        <f t="shared" si="16"/>
        <v>3250</v>
      </c>
      <c r="J155" s="169">
        <f t="shared" si="17"/>
        <v>244900</v>
      </c>
      <c r="K155" s="169">
        <f t="shared" si="18"/>
        <v>7930</v>
      </c>
      <c r="L155" s="179">
        <f t="shared" si="19"/>
        <v>3.2380563495304208E-2</v>
      </c>
      <c r="M155" s="171">
        <f t="shared" si="14"/>
        <v>528693.1</v>
      </c>
    </row>
    <row r="156" spans="1:13" s="20" customFormat="1" ht="31.5" hidden="1" customHeight="1">
      <c r="A156" s="167" t="s">
        <v>598</v>
      </c>
      <c r="B156" s="167" t="s">
        <v>599</v>
      </c>
      <c r="C156" s="167" t="s">
        <v>164</v>
      </c>
      <c r="D156" s="168">
        <v>397350</v>
      </c>
      <c r="E156" s="168">
        <v>391700</v>
      </c>
      <c r="F156" s="169">
        <f t="shared" si="15"/>
        <v>5650</v>
      </c>
      <c r="G156" s="170">
        <v>25380</v>
      </c>
      <c r="H156" s="170">
        <v>17350</v>
      </c>
      <c r="I156" s="169">
        <f t="shared" si="16"/>
        <v>8030</v>
      </c>
      <c r="J156" s="169">
        <f t="shared" si="17"/>
        <v>422730</v>
      </c>
      <c r="K156" s="169">
        <f t="shared" si="18"/>
        <v>13680</v>
      </c>
      <c r="L156" s="179">
        <f t="shared" si="19"/>
        <v>3.236108154140941E-2</v>
      </c>
      <c r="M156" s="171">
        <f t="shared" si="14"/>
        <v>912045.6</v>
      </c>
    </row>
    <row r="157" spans="1:13" s="20" customFormat="1" ht="31.5" hidden="1" customHeight="1">
      <c r="A157" s="167" t="s">
        <v>618</v>
      </c>
      <c r="B157" s="167" t="s">
        <v>619</v>
      </c>
      <c r="C157" s="167" t="s">
        <v>166</v>
      </c>
      <c r="D157" s="168">
        <v>525020</v>
      </c>
      <c r="E157" s="168">
        <v>514460</v>
      </c>
      <c r="F157" s="169">
        <f t="shared" si="15"/>
        <v>10560</v>
      </c>
      <c r="G157" s="170">
        <v>29270</v>
      </c>
      <c r="H157" s="170">
        <v>21980</v>
      </c>
      <c r="I157" s="169">
        <f t="shared" si="16"/>
        <v>7290</v>
      </c>
      <c r="J157" s="169">
        <f t="shared" si="17"/>
        <v>554290</v>
      </c>
      <c r="K157" s="169">
        <f t="shared" si="18"/>
        <v>17850</v>
      </c>
      <c r="L157" s="179">
        <f t="shared" si="19"/>
        <v>3.2203359252376912E-2</v>
      </c>
      <c r="M157" s="171">
        <f t="shared" si="14"/>
        <v>1190059.5</v>
      </c>
    </row>
    <row r="158" spans="1:13" s="20" customFormat="1" ht="31.5" hidden="1" customHeight="1">
      <c r="A158" s="167" t="s">
        <v>226</v>
      </c>
      <c r="B158" s="167" t="s">
        <v>227</v>
      </c>
      <c r="C158" s="167" t="s">
        <v>154</v>
      </c>
      <c r="D158" s="168">
        <v>372320</v>
      </c>
      <c r="E158" s="168">
        <v>364890</v>
      </c>
      <c r="F158" s="169">
        <f t="shared" si="15"/>
        <v>7430</v>
      </c>
      <c r="G158" s="170">
        <v>22590</v>
      </c>
      <c r="H158" s="170">
        <v>17310</v>
      </c>
      <c r="I158" s="169">
        <f t="shared" si="16"/>
        <v>5280</v>
      </c>
      <c r="J158" s="169">
        <f t="shared" si="17"/>
        <v>394910</v>
      </c>
      <c r="K158" s="169">
        <f t="shared" si="18"/>
        <v>12710</v>
      </c>
      <c r="L158" s="179">
        <f t="shared" si="19"/>
        <v>3.2184548378111466E-2</v>
      </c>
      <c r="M158" s="171">
        <f t="shared" si="14"/>
        <v>847375.70000000007</v>
      </c>
    </row>
    <row r="159" spans="1:13" s="20" customFormat="1" ht="31.5" customHeight="1">
      <c r="A159" s="167" t="s">
        <v>433</v>
      </c>
      <c r="B159" s="167" t="s">
        <v>434</v>
      </c>
      <c r="C159" s="167" t="s">
        <v>160</v>
      </c>
      <c r="D159" s="168">
        <v>408390</v>
      </c>
      <c r="E159" s="168">
        <v>398720</v>
      </c>
      <c r="F159" s="169">
        <f t="shared" si="15"/>
        <v>9670</v>
      </c>
      <c r="G159" s="170">
        <v>20790</v>
      </c>
      <c r="H159" s="170">
        <v>16650</v>
      </c>
      <c r="I159" s="169">
        <f t="shared" si="16"/>
        <v>4140</v>
      </c>
      <c r="J159" s="169">
        <f t="shared" si="17"/>
        <v>429180</v>
      </c>
      <c r="K159" s="169">
        <f t="shared" si="18"/>
        <v>13810</v>
      </c>
      <c r="L159" s="179">
        <f t="shared" si="19"/>
        <v>3.2177641082995478E-2</v>
      </c>
      <c r="M159" s="171">
        <f t="shared" si="14"/>
        <v>920712.70000000007</v>
      </c>
    </row>
    <row r="160" spans="1:13" s="20" customFormat="1" ht="31.5" hidden="1" customHeight="1">
      <c r="A160" s="167" t="s">
        <v>484</v>
      </c>
      <c r="B160" s="167" t="s">
        <v>485</v>
      </c>
      <c r="C160" s="167" t="s">
        <v>453</v>
      </c>
      <c r="D160" s="168">
        <v>367420</v>
      </c>
      <c r="E160" s="168">
        <v>358950</v>
      </c>
      <c r="F160" s="169">
        <f t="shared" si="15"/>
        <v>8470</v>
      </c>
      <c r="G160" s="170">
        <v>16930</v>
      </c>
      <c r="H160" s="170">
        <v>13040</v>
      </c>
      <c r="I160" s="169">
        <f t="shared" si="16"/>
        <v>3890</v>
      </c>
      <c r="J160" s="169">
        <f t="shared" si="17"/>
        <v>384350</v>
      </c>
      <c r="K160" s="169">
        <f t="shared" si="18"/>
        <v>12360</v>
      </c>
      <c r="L160" s="179">
        <f t="shared" si="19"/>
        <v>3.2158189150513855E-2</v>
      </c>
      <c r="M160" s="171">
        <f t="shared" si="14"/>
        <v>824041.20000000007</v>
      </c>
    </row>
    <row r="161" spans="1:13" s="20" customFormat="1" ht="31.5" hidden="1" customHeight="1">
      <c r="A161" s="167" t="s">
        <v>248</v>
      </c>
      <c r="B161" s="167" t="s">
        <v>249</v>
      </c>
      <c r="C161" s="167" t="s">
        <v>154</v>
      </c>
      <c r="D161" s="168">
        <v>179900</v>
      </c>
      <c r="E161" s="168">
        <v>175710</v>
      </c>
      <c r="F161" s="169">
        <f t="shared" si="15"/>
        <v>4190</v>
      </c>
      <c r="G161" s="170">
        <v>6430</v>
      </c>
      <c r="H161" s="170">
        <v>4630</v>
      </c>
      <c r="I161" s="169">
        <f t="shared" si="16"/>
        <v>1800</v>
      </c>
      <c r="J161" s="169">
        <f t="shared" si="17"/>
        <v>186330</v>
      </c>
      <c r="K161" s="169">
        <f t="shared" si="18"/>
        <v>5990</v>
      </c>
      <c r="L161" s="179">
        <f t="shared" si="19"/>
        <v>3.214726560403585E-2</v>
      </c>
      <c r="M161" s="171">
        <f t="shared" si="14"/>
        <v>399353.3</v>
      </c>
    </row>
    <row r="162" spans="1:13" s="20" customFormat="1" ht="31.5" hidden="1" customHeight="1">
      <c r="A162" s="167" t="s">
        <v>238</v>
      </c>
      <c r="B162" s="167" t="s">
        <v>239</v>
      </c>
      <c r="C162" s="167" t="s">
        <v>154</v>
      </c>
      <c r="D162" s="168">
        <v>462600</v>
      </c>
      <c r="E162" s="168">
        <v>454340</v>
      </c>
      <c r="F162" s="169">
        <f t="shared" si="15"/>
        <v>8260</v>
      </c>
      <c r="G162" s="170">
        <v>36200</v>
      </c>
      <c r="H162" s="170">
        <v>28440</v>
      </c>
      <c r="I162" s="169">
        <f t="shared" si="16"/>
        <v>7760</v>
      </c>
      <c r="J162" s="169">
        <f t="shared" si="17"/>
        <v>498800</v>
      </c>
      <c r="K162" s="169">
        <f t="shared" si="18"/>
        <v>16020</v>
      </c>
      <c r="L162" s="179">
        <f t="shared" si="19"/>
        <v>3.2117080994386531E-2</v>
      </c>
      <c r="M162" s="171">
        <f t="shared" si="14"/>
        <v>1068053.4000000001</v>
      </c>
    </row>
    <row r="163" spans="1:13" s="20" customFormat="1" ht="31.5" hidden="1" customHeight="1">
      <c r="A163" s="167" t="s">
        <v>331</v>
      </c>
      <c r="B163" s="167" t="s">
        <v>332</v>
      </c>
      <c r="C163" s="167" t="s">
        <v>158</v>
      </c>
      <c r="D163" s="168">
        <v>798970</v>
      </c>
      <c r="E163" s="168">
        <v>781650</v>
      </c>
      <c r="F163" s="169">
        <f t="shared" si="15"/>
        <v>17320</v>
      </c>
      <c r="G163" s="170">
        <v>42120</v>
      </c>
      <c r="H163" s="170">
        <v>32450</v>
      </c>
      <c r="I163" s="169">
        <f t="shared" si="16"/>
        <v>9670</v>
      </c>
      <c r="J163" s="169">
        <f t="shared" si="17"/>
        <v>841090</v>
      </c>
      <c r="K163" s="169">
        <f t="shared" si="18"/>
        <v>26990</v>
      </c>
      <c r="L163" s="179">
        <f t="shared" si="19"/>
        <v>3.2089312677596925E-2</v>
      </c>
      <c r="M163" s="171">
        <f t="shared" si="14"/>
        <v>1799423.3</v>
      </c>
    </row>
    <row r="164" spans="1:13" s="20" customFormat="1" ht="31.5" hidden="1" customHeight="1">
      <c r="A164" s="167" t="s">
        <v>692</v>
      </c>
      <c r="B164" s="167" t="s">
        <v>693</v>
      </c>
      <c r="C164" s="167" t="s">
        <v>166</v>
      </c>
      <c r="D164" s="168">
        <v>260080</v>
      </c>
      <c r="E164" s="168">
        <v>255900</v>
      </c>
      <c r="F164" s="169">
        <f t="shared" si="15"/>
        <v>4180</v>
      </c>
      <c r="G164" s="170">
        <v>16670</v>
      </c>
      <c r="H164" s="170">
        <v>11970</v>
      </c>
      <c r="I164" s="169">
        <f t="shared" si="16"/>
        <v>4700</v>
      </c>
      <c r="J164" s="169">
        <f t="shared" si="17"/>
        <v>276750</v>
      </c>
      <c r="K164" s="169">
        <f t="shared" si="18"/>
        <v>8880</v>
      </c>
      <c r="L164" s="179">
        <f t="shared" si="19"/>
        <v>3.2086720867208672E-2</v>
      </c>
      <c r="M164" s="171">
        <f t="shared" si="14"/>
        <v>592029.6</v>
      </c>
    </row>
    <row r="165" spans="1:13" s="20" customFormat="1" ht="31.5" hidden="1" customHeight="1">
      <c r="A165" s="167" t="s">
        <v>319</v>
      </c>
      <c r="B165" s="167" t="s">
        <v>320</v>
      </c>
      <c r="C165" s="167" t="s">
        <v>280</v>
      </c>
      <c r="D165" s="168">
        <v>716300</v>
      </c>
      <c r="E165" s="168">
        <v>700880</v>
      </c>
      <c r="F165" s="169">
        <f t="shared" si="15"/>
        <v>15420</v>
      </c>
      <c r="G165" s="170">
        <v>46770</v>
      </c>
      <c r="H165" s="170">
        <v>37750</v>
      </c>
      <c r="I165" s="169">
        <f t="shared" si="16"/>
        <v>9020</v>
      </c>
      <c r="J165" s="169">
        <f t="shared" si="17"/>
        <v>763070</v>
      </c>
      <c r="K165" s="169">
        <f t="shared" si="18"/>
        <v>24440</v>
      </c>
      <c r="L165" s="179">
        <f t="shared" si="19"/>
        <v>3.2028516387749485E-2</v>
      </c>
      <c r="M165" s="171">
        <f t="shared" si="14"/>
        <v>1629414.8</v>
      </c>
    </row>
    <row r="166" spans="1:13" s="20" customFormat="1" ht="31.5" hidden="1" customHeight="1">
      <c r="A166" s="167" t="s">
        <v>176</v>
      </c>
      <c r="B166" s="167" t="s">
        <v>177</v>
      </c>
      <c r="C166" s="167" t="s">
        <v>152</v>
      </c>
      <c r="D166" s="168">
        <v>1103000</v>
      </c>
      <c r="E166" s="168">
        <v>1078310</v>
      </c>
      <c r="F166" s="169">
        <f t="shared" si="15"/>
        <v>24690</v>
      </c>
      <c r="G166" s="170">
        <v>60170</v>
      </c>
      <c r="H166" s="170">
        <v>47640</v>
      </c>
      <c r="I166" s="169">
        <f t="shared" si="16"/>
        <v>12530</v>
      </c>
      <c r="J166" s="169">
        <f t="shared" si="17"/>
        <v>1163170</v>
      </c>
      <c r="K166" s="169">
        <f t="shared" si="18"/>
        <v>37220</v>
      </c>
      <c r="L166" s="179">
        <f t="shared" si="19"/>
        <v>3.199876200383435E-2</v>
      </c>
      <c r="M166" s="171">
        <f t="shared" si="14"/>
        <v>2481457.4</v>
      </c>
    </row>
    <row r="167" spans="1:13" s="20" customFormat="1" ht="31.5" hidden="1" customHeight="1">
      <c r="A167" s="167" t="s">
        <v>371</v>
      </c>
      <c r="B167" s="167" t="s">
        <v>372</v>
      </c>
      <c r="C167" s="167" t="s">
        <v>158</v>
      </c>
      <c r="D167" s="168">
        <v>191990</v>
      </c>
      <c r="E167" s="168">
        <v>187510</v>
      </c>
      <c r="F167" s="169">
        <f t="shared" si="15"/>
        <v>4480</v>
      </c>
      <c r="G167" s="170">
        <v>9290</v>
      </c>
      <c r="H167" s="170">
        <v>7330</v>
      </c>
      <c r="I167" s="169">
        <f t="shared" si="16"/>
        <v>1960</v>
      </c>
      <c r="J167" s="169">
        <f t="shared" si="17"/>
        <v>201280</v>
      </c>
      <c r="K167" s="169">
        <f t="shared" si="18"/>
        <v>6440</v>
      </c>
      <c r="L167" s="179">
        <f t="shared" si="19"/>
        <v>3.1995230524642287E-2</v>
      </c>
      <c r="M167" s="171">
        <f t="shared" si="14"/>
        <v>429354.8</v>
      </c>
    </row>
    <row r="168" spans="1:13" s="20" customFormat="1" ht="31.5" hidden="1" customHeight="1">
      <c r="A168" s="167" t="s">
        <v>190</v>
      </c>
      <c r="B168" s="167" t="s">
        <v>191</v>
      </c>
      <c r="C168" s="167" t="s">
        <v>152</v>
      </c>
      <c r="D168" s="168">
        <v>411430</v>
      </c>
      <c r="E168" s="168">
        <v>402650</v>
      </c>
      <c r="F168" s="169">
        <f t="shared" si="15"/>
        <v>8780</v>
      </c>
      <c r="G168" s="170">
        <v>26170</v>
      </c>
      <c r="H168" s="170">
        <v>20950</v>
      </c>
      <c r="I168" s="169">
        <f t="shared" si="16"/>
        <v>5220</v>
      </c>
      <c r="J168" s="169">
        <f t="shared" si="17"/>
        <v>437600</v>
      </c>
      <c r="K168" s="169">
        <f t="shared" si="18"/>
        <v>14000</v>
      </c>
      <c r="L168" s="179">
        <f t="shared" si="19"/>
        <v>3.1992687385740404E-2</v>
      </c>
      <c r="M168" s="171">
        <f t="shared" si="14"/>
        <v>933380</v>
      </c>
    </row>
    <row r="169" spans="1:13" s="20" customFormat="1" ht="31.5" hidden="1" customHeight="1">
      <c r="A169" s="167" t="s">
        <v>516</v>
      </c>
      <c r="B169" s="167" t="s">
        <v>517</v>
      </c>
      <c r="C169" s="167" t="s">
        <v>453</v>
      </c>
      <c r="D169" s="168">
        <v>215720</v>
      </c>
      <c r="E169" s="168">
        <v>210940</v>
      </c>
      <c r="F169" s="169">
        <f t="shared" si="15"/>
        <v>4780</v>
      </c>
      <c r="G169" s="170">
        <v>10910</v>
      </c>
      <c r="H169" s="170">
        <v>8460</v>
      </c>
      <c r="I169" s="169">
        <f t="shared" si="16"/>
        <v>2450</v>
      </c>
      <c r="J169" s="169">
        <f t="shared" si="17"/>
        <v>226630</v>
      </c>
      <c r="K169" s="169">
        <f t="shared" si="18"/>
        <v>7230</v>
      </c>
      <c r="L169" s="179">
        <f t="shared" si="19"/>
        <v>3.1902219476680052E-2</v>
      </c>
      <c r="M169" s="171">
        <f t="shared" si="14"/>
        <v>482024.10000000003</v>
      </c>
    </row>
    <row r="170" spans="1:13" s="20" customFormat="1" ht="31.5" customHeight="1">
      <c r="A170" s="167" t="s">
        <v>393</v>
      </c>
      <c r="B170" s="167" t="s">
        <v>394</v>
      </c>
      <c r="C170" s="167" t="s">
        <v>160</v>
      </c>
      <c r="D170" s="168">
        <v>626070</v>
      </c>
      <c r="E170" s="168">
        <v>611560</v>
      </c>
      <c r="F170" s="169">
        <f t="shared" si="15"/>
        <v>14510</v>
      </c>
      <c r="G170" s="170">
        <v>30720</v>
      </c>
      <c r="H170" s="170">
        <v>24310</v>
      </c>
      <c r="I170" s="169">
        <f t="shared" si="16"/>
        <v>6410</v>
      </c>
      <c r="J170" s="169">
        <f t="shared" si="17"/>
        <v>656790</v>
      </c>
      <c r="K170" s="169">
        <f t="shared" si="18"/>
        <v>20920</v>
      </c>
      <c r="L170" s="179">
        <f t="shared" si="19"/>
        <v>3.1851885686444675E-2</v>
      </c>
      <c r="M170" s="171">
        <f t="shared" si="14"/>
        <v>1394736.4000000001</v>
      </c>
    </row>
    <row r="171" spans="1:13" s="20" customFormat="1" ht="31.5" hidden="1" customHeight="1">
      <c r="A171" s="167" t="s">
        <v>184</v>
      </c>
      <c r="B171" s="167" t="s">
        <v>185</v>
      </c>
      <c r="C171" s="167" t="s">
        <v>152</v>
      </c>
      <c r="D171" s="168">
        <v>685130</v>
      </c>
      <c r="E171" s="168">
        <v>668790</v>
      </c>
      <c r="F171" s="169">
        <f t="shared" si="15"/>
        <v>16340</v>
      </c>
      <c r="G171" s="170">
        <v>31700</v>
      </c>
      <c r="H171" s="170">
        <v>25240</v>
      </c>
      <c r="I171" s="169">
        <f t="shared" si="16"/>
        <v>6460</v>
      </c>
      <c r="J171" s="169">
        <f t="shared" si="17"/>
        <v>716830</v>
      </c>
      <c r="K171" s="169">
        <f t="shared" si="18"/>
        <v>22800</v>
      </c>
      <c r="L171" s="179">
        <f t="shared" si="19"/>
        <v>3.1806704518505084E-2</v>
      </c>
      <c r="M171" s="171">
        <f t="shared" si="14"/>
        <v>1520076</v>
      </c>
    </row>
    <row r="172" spans="1:13" s="20" customFormat="1" ht="31.5" hidden="1" customHeight="1">
      <c r="A172" s="172" t="s">
        <v>892</v>
      </c>
      <c r="B172" s="172" t="s">
        <v>893</v>
      </c>
      <c r="C172" s="172" t="s">
        <v>172</v>
      </c>
      <c r="D172" s="173">
        <v>59050</v>
      </c>
      <c r="E172" s="173">
        <v>58200</v>
      </c>
      <c r="F172" s="169">
        <f t="shared" si="15"/>
        <v>850</v>
      </c>
      <c r="G172" s="174">
        <v>7000</v>
      </c>
      <c r="H172" s="174">
        <v>5750</v>
      </c>
      <c r="I172" s="169">
        <f t="shared" si="16"/>
        <v>1250</v>
      </c>
      <c r="J172" s="169">
        <f t="shared" si="17"/>
        <v>66050</v>
      </c>
      <c r="K172" s="169">
        <f t="shared" si="18"/>
        <v>2100</v>
      </c>
      <c r="L172" s="179">
        <f t="shared" si="19"/>
        <v>3.1794095382286149E-2</v>
      </c>
      <c r="M172" s="171">
        <f t="shared" si="14"/>
        <v>140007</v>
      </c>
    </row>
    <row r="173" spans="1:13" s="20" customFormat="1" ht="31.5" hidden="1" customHeight="1">
      <c r="A173" s="172" t="s">
        <v>832</v>
      </c>
      <c r="B173" s="172" t="s">
        <v>833</v>
      </c>
      <c r="C173" s="172" t="s">
        <v>170</v>
      </c>
      <c r="D173" s="173">
        <v>152890</v>
      </c>
      <c r="E173" s="173">
        <v>150580</v>
      </c>
      <c r="F173" s="169">
        <f t="shared" si="15"/>
        <v>2310</v>
      </c>
      <c r="G173" s="174">
        <v>15470</v>
      </c>
      <c r="H173" s="174">
        <v>12450</v>
      </c>
      <c r="I173" s="169">
        <f t="shared" si="16"/>
        <v>3020</v>
      </c>
      <c r="J173" s="169">
        <f t="shared" si="17"/>
        <v>168360</v>
      </c>
      <c r="K173" s="169">
        <f t="shared" si="18"/>
        <v>5330</v>
      </c>
      <c r="L173" s="179">
        <f t="shared" si="19"/>
        <v>3.1658351152292707E-2</v>
      </c>
      <c r="M173" s="171">
        <f t="shared" si="14"/>
        <v>355351.10000000003</v>
      </c>
    </row>
    <row r="174" spans="1:13" s="20" customFormat="1" ht="31.5" hidden="1" customHeight="1">
      <c r="A174" s="167" t="s">
        <v>242</v>
      </c>
      <c r="B174" s="167" t="s">
        <v>243</v>
      </c>
      <c r="C174" s="167" t="s">
        <v>154</v>
      </c>
      <c r="D174" s="168">
        <v>661630</v>
      </c>
      <c r="E174" s="168">
        <v>648300</v>
      </c>
      <c r="F174" s="169">
        <f t="shared" si="15"/>
        <v>13330</v>
      </c>
      <c r="G174" s="170">
        <v>38600</v>
      </c>
      <c r="H174" s="170">
        <v>29900</v>
      </c>
      <c r="I174" s="169">
        <f t="shared" si="16"/>
        <v>8700</v>
      </c>
      <c r="J174" s="169">
        <f t="shared" si="17"/>
        <v>700230</v>
      </c>
      <c r="K174" s="169">
        <f t="shared" si="18"/>
        <v>22030</v>
      </c>
      <c r="L174" s="179">
        <f t="shared" si="19"/>
        <v>3.1461091355697413E-2</v>
      </c>
      <c r="M174" s="171">
        <f t="shared" si="14"/>
        <v>1468740.1</v>
      </c>
    </row>
    <row r="175" spans="1:13" s="20" customFormat="1" ht="31.5" hidden="1" customHeight="1">
      <c r="A175" s="167" t="s">
        <v>387</v>
      </c>
      <c r="B175" s="167" t="s">
        <v>388</v>
      </c>
      <c r="C175" s="167" t="s">
        <v>158</v>
      </c>
      <c r="D175" s="168">
        <v>254460</v>
      </c>
      <c r="E175" s="168">
        <v>248580</v>
      </c>
      <c r="F175" s="169">
        <f t="shared" si="15"/>
        <v>5880</v>
      </c>
      <c r="G175" s="170">
        <v>14130</v>
      </c>
      <c r="H175" s="170">
        <v>11580</v>
      </c>
      <c r="I175" s="169">
        <f t="shared" si="16"/>
        <v>2550</v>
      </c>
      <c r="J175" s="169">
        <f t="shared" si="17"/>
        <v>268590</v>
      </c>
      <c r="K175" s="169">
        <f t="shared" si="18"/>
        <v>8430</v>
      </c>
      <c r="L175" s="179">
        <f t="shared" si="19"/>
        <v>3.1386127555009496E-2</v>
      </c>
      <c r="M175" s="171">
        <f t="shared" si="14"/>
        <v>562028.1</v>
      </c>
    </row>
    <row r="176" spans="1:13" s="20" customFormat="1" ht="31.5" customHeight="1">
      <c r="A176" s="167" t="s">
        <v>409</v>
      </c>
      <c r="B176" s="167" t="s">
        <v>410</v>
      </c>
      <c r="C176" s="167" t="s">
        <v>160</v>
      </c>
      <c r="D176" s="168">
        <v>273000</v>
      </c>
      <c r="E176" s="168">
        <v>266350</v>
      </c>
      <c r="F176" s="169">
        <f t="shared" si="15"/>
        <v>6650</v>
      </c>
      <c r="G176" s="170">
        <v>10020</v>
      </c>
      <c r="H176" s="170">
        <v>7790</v>
      </c>
      <c r="I176" s="169">
        <f t="shared" si="16"/>
        <v>2230</v>
      </c>
      <c r="J176" s="169">
        <f t="shared" si="17"/>
        <v>283020</v>
      </c>
      <c r="K176" s="169">
        <f t="shared" si="18"/>
        <v>8880</v>
      </c>
      <c r="L176" s="179">
        <f t="shared" si="19"/>
        <v>3.1375874496502011E-2</v>
      </c>
      <c r="M176" s="171">
        <f t="shared" si="14"/>
        <v>592029.6</v>
      </c>
    </row>
    <row r="177" spans="1:13" s="20" customFormat="1" ht="31.5" hidden="1" customHeight="1">
      <c r="A177" s="167" t="s">
        <v>504</v>
      </c>
      <c r="B177" s="167" t="s">
        <v>505</v>
      </c>
      <c r="C177" s="167" t="s">
        <v>453</v>
      </c>
      <c r="D177" s="168">
        <v>199570</v>
      </c>
      <c r="E177" s="168">
        <v>195490</v>
      </c>
      <c r="F177" s="169">
        <f t="shared" si="15"/>
        <v>4080</v>
      </c>
      <c r="G177" s="170">
        <v>10840</v>
      </c>
      <c r="H177" s="170">
        <v>8320</v>
      </c>
      <c r="I177" s="169">
        <f t="shared" si="16"/>
        <v>2520</v>
      </c>
      <c r="J177" s="169">
        <f t="shared" si="17"/>
        <v>210410</v>
      </c>
      <c r="K177" s="169">
        <f t="shared" si="18"/>
        <v>6600</v>
      </c>
      <c r="L177" s="179">
        <f t="shared" si="19"/>
        <v>3.1367330450073665E-2</v>
      </c>
      <c r="M177" s="171">
        <f t="shared" si="14"/>
        <v>440022</v>
      </c>
    </row>
    <row r="178" spans="1:13" s="20" customFormat="1" ht="31.5" customHeight="1">
      <c r="A178" s="167" t="s">
        <v>397</v>
      </c>
      <c r="B178" s="167" t="s">
        <v>398</v>
      </c>
      <c r="C178" s="167" t="s">
        <v>160</v>
      </c>
      <c r="D178" s="168">
        <v>352600</v>
      </c>
      <c r="E178" s="168">
        <v>345350</v>
      </c>
      <c r="F178" s="169">
        <f t="shared" si="15"/>
        <v>7250</v>
      </c>
      <c r="G178" s="170">
        <v>22280</v>
      </c>
      <c r="H178" s="170">
        <v>17790</v>
      </c>
      <c r="I178" s="169">
        <f t="shared" si="16"/>
        <v>4490</v>
      </c>
      <c r="J178" s="169">
        <f t="shared" si="17"/>
        <v>374880</v>
      </c>
      <c r="K178" s="169">
        <f t="shared" si="18"/>
        <v>11740</v>
      </c>
      <c r="L178" s="179">
        <f t="shared" si="19"/>
        <v>3.1316688006828852E-2</v>
      </c>
      <c r="M178" s="171">
        <f t="shared" si="14"/>
        <v>782705.8</v>
      </c>
    </row>
    <row r="179" spans="1:13" s="20" customFormat="1" ht="31.5" hidden="1" customHeight="1">
      <c r="A179" s="167" t="s">
        <v>196</v>
      </c>
      <c r="B179" s="167" t="s">
        <v>197</v>
      </c>
      <c r="C179" s="167" t="s">
        <v>152</v>
      </c>
      <c r="D179" s="168">
        <v>315430</v>
      </c>
      <c r="E179" s="168">
        <v>309000</v>
      </c>
      <c r="F179" s="169">
        <f t="shared" si="15"/>
        <v>6430</v>
      </c>
      <c r="G179" s="170">
        <v>19480</v>
      </c>
      <c r="H179" s="170">
        <v>15430</v>
      </c>
      <c r="I179" s="169">
        <f t="shared" si="16"/>
        <v>4050</v>
      </c>
      <c r="J179" s="169">
        <f t="shared" si="17"/>
        <v>334910</v>
      </c>
      <c r="K179" s="169">
        <f t="shared" si="18"/>
        <v>10480</v>
      </c>
      <c r="L179" s="179">
        <f t="shared" si="19"/>
        <v>3.1291988892538293E-2</v>
      </c>
      <c r="M179" s="171">
        <f t="shared" si="14"/>
        <v>698701.6</v>
      </c>
    </row>
    <row r="180" spans="1:13" s="20" customFormat="1" ht="31.5" customHeight="1">
      <c r="A180" s="167" t="s">
        <v>447</v>
      </c>
      <c r="B180" s="167" t="s">
        <v>448</v>
      </c>
      <c r="C180" s="167" t="s">
        <v>160</v>
      </c>
      <c r="D180" s="168">
        <v>259960</v>
      </c>
      <c r="E180" s="168">
        <v>253720</v>
      </c>
      <c r="F180" s="169">
        <f t="shared" si="15"/>
        <v>6240</v>
      </c>
      <c r="G180" s="170">
        <v>10800</v>
      </c>
      <c r="H180" s="170">
        <v>8570</v>
      </c>
      <c r="I180" s="169">
        <f t="shared" si="16"/>
        <v>2230</v>
      </c>
      <c r="J180" s="169">
        <f t="shared" si="17"/>
        <v>270760</v>
      </c>
      <c r="K180" s="169">
        <f t="shared" si="18"/>
        <v>8470</v>
      </c>
      <c r="L180" s="179">
        <f t="shared" si="19"/>
        <v>3.1282316442605998E-2</v>
      </c>
      <c r="M180" s="171">
        <f t="shared" si="14"/>
        <v>564694.9</v>
      </c>
    </row>
    <row r="181" spans="1:13" s="20" customFormat="1" ht="31.5" customHeight="1">
      <c r="A181" s="167" t="s">
        <v>419</v>
      </c>
      <c r="B181" s="167" t="s">
        <v>420</v>
      </c>
      <c r="C181" s="167" t="s">
        <v>160</v>
      </c>
      <c r="D181" s="168">
        <v>217210</v>
      </c>
      <c r="E181" s="168">
        <v>212170</v>
      </c>
      <c r="F181" s="169">
        <f t="shared" si="15"/>
        <v>5040</v>
      </c>
      <c r="G181" s="170">
        <v>8240</v>
      </c>
      <c r="H181" s="170">
        <v>6250</v>
      </c>
      <c r="I181" s="169">
        <f t="shared" si="16"/>
        <v>1990</v>
      </c>
      <c r="J181" s="169">
        <f t="shared" si="17"/>
        <v>225450</v>
      </c>
      <c r="K181" s="169">
        <f t="shared" si="18"/>
        <v>7030</v>
      </c>
      <c r="L181" s="179">
        <f t="shared" si="19"/>
        <v>3.118208028387669E-2</v>
      </c>
      <c r="M181" s="171">
        <f t="shared" si="14"/>
        <v>468690.10000000003</v>
      </c>
    </row>
    <row r="182" spans="1:13" s="20" customFormat="1" ht="31.5" customHeight="1">
      <c r="A182" s="167" t="s">
        <v>441</v>
      </c>
      <c r="B182" s="167" t="s">
        <v>442</v>
      </c>
      <c r="C182" s="167" t="s">
        <v>160</v>
      </c>
      <c r="D182" s="168">
        <v>163310</v>
      </c>
      <c r="E182" s="168">
        <v>159300</v>
      </c>
      <c r="F182" s="169">
        <f t="shared" si="15"/>
        <v>4010</v>
      </c>
      <c r="G182" s="170">
        <v>6510</v>
      </c>
      <c r="H182" s="170">
        <v>5230</v>
      </c>
      <c r="I182" s="169">
        <f t="shared" si="16"/>
        <v>1280</v>
      </c>
      <c r="J182" s="169">
        <f t="shared" si="17"/>
        <v>169820</v>
      </c>
      <c r="K182" s="169">
        <f t="shared" si="18"/>
        <v>5290</v>
      </c>
      <c r="L182" s="179">
        <f t="shared" si="19"/>
        <v>3.1150630078907077E-2</v>
      </c>
      <c r="M182" s="171">
        <f t="shared" si="14"/>
        <v>352684.3</v>
      </c>
    </row>
    <row r="183" spans="1:13" s="20" customFormat="1" ht="31.5" hidden="1" customHeight="1">
      <c r="A183" s="172" t="s">
        <v>902</v>
      </c>
      <c r="B183" s="172" t="s">
        <v>903</v>
      </c>
      <c r="C183" s="172" t="s">
        <v>172</v>
      </c>
      <c r="D183" s="173">
        <v>324220</v>
      </c>
      <c r="E183" s="173">
        <v>318890</v>
      </c>
      <c r="F183" s="169">
        <f t="shared" si="15"/>
        <v>5330</v>
      </c>
      <c r="G183" s="174">
        <v>23660</v>
      </c>
      <c r="H183" s="174">
        <v>18160</v>
      </c>
      <c r="I183" s="169">
        <f t="shared" si="16"/>
        <v>5500</v>
      </c>
      <c r="J183" s="169">
        <f t="shared" si="17"/>
        <v>347880</v>
      </c>
      <c r="K183" s="169">
        <f t="shared" si="18"/>
        <v>10830</v>
      </c>
      <c r="L183" s="179">
        <f t="shared" si="19"/>
        <v>3.1131424629182478E-2</v>
      </c>
      <c r="M183" s="171">
        <f t="shared" si="14"/>
        <v>722036.1</v>
      </c>
    </row>
    <row r="184" spans="1:13" s="20" customFormat="1" ht="31.5" hidden="1" customHeight="1">
      <c r="A184" s="172" t="s">
        <v>806</v>
      </c>
      <c r="B184" s="172" t="s">
        <v>807</v>
      </c>
      <c r="C184" s="172" t="s">
        <v>170</v>
      </c>
      <c r="D184" s="173">
        <v>238630</v>
      </c>
      <c r="E184" s="173">
        <v>234640</v>
      </c>
      <c r="F184" s="169">
        <f t="shared" si="15"/>
        <v>3990</v>
      </c>
      <c r="G184" s="174">
        <v>18500</v>
      </c>
      <c r="H184" s="174">
        <v>14500</v>
      </c>
      <c r="I184" s="169">
        <f t="shared" si="16"/>
        <v>4000</v>
      </c>
      <c r="J184" s="169">
        <f t="shared" si="17"/>
        <v>257130</v>
      </c>
      <c r="K184" s="169">
        <f t="shared" si="18"/>
        <v>7990</v>
      </c>
      <c r="L184" s="179">
        <f t="shared" si="19"/>
        <v>3.1073775911017773E-2</v>
      </c>
      <c r="M184" s="171">
        <f t="shared" si="14"/>
        <v>532693.30000000005</v>
      </c>
    </row>
    <row r="185" spans="1:13" s="20" customFormat="1" ht="31.5" hidden="1" customHeight="1">
      <c r="A185" s="167" t="s">
        <v>486</v>
      </c>
      <c r="B185" s="167" t="s">
        <v>487</v>
      </c>
      <c r="C185" s="167" t="s">
        <v>453</v>
      </c>
      <c r="D185" s="168">
        <v>257720</v>
      </c>
      <c r="E185" s="168">
        <v>252990</v>
      </c>
      <c r="F185" s="169">
        <f t="shared" si="15"/>
        <v>4730</v>
      </c>
      <c r="G185" s="170">
        <v>15340</v>
      </c>
      <c r="H185" s="170">
        <v>11590</v>
      </c>
      <c r="I185" s="169">
        <f t="shared" si="16"/>
        <v>3750</v>
      </c>
      <c r="J185" s="169">
        <f t="shared" si="17"/>
        <v>273060</v>
      </c>
      <c r="K185" s="169">
        <f t="shared" si="18"/>
        <v>8480</v>
      </c>
      <c r="L185" s="179">
        <f t="shared" si="19"/>
        <v>3.105544568959203E-2</v>
      </c>
      <c r="M185" s="171">
        <f t="shared" si="14"/>
        <v>565361.6</v>
      </c>
    </row>
    <row r="186" spans="1:13" s="20" customFormat="1" ht="31.5" hidden="1" customHeight="1">
      <c r="A186" s="167" t="s">
        <v>212</v>
      </c>
      <c r="B186" s="167" t="s">
        <v>213</v>
      </c>
      <c r="C186" s="167" t="s">
        <v>154</v>
      </c>
      <c r="D186" s="168">
        <v>213330</v>
      </c>
      <c r="E186" s="168">
        <v>208770</v>
      </c>
      <c r="F186" s="169">
        <f t="shared" si="15"/>
        <v>4560</v>
      </c>
      <c r="G186" s="170">
        <v>10640</v>
      </c>
      <c r="H186" s="170">
        <v>8250</v>
      </c>
      <c r="I186" s="169">
        <f t="shared" si="16"/>
        <v>2390</v>
      </c>
      <c r="J186" s="169">
        <f t="shared" si="17"/>
        <v>223970</v>
      </c>
      <c r="K186" s="169">
        <f t="shared" si="18"/>
        <v>6950</v>
      </c>
      <c r="L186" s="179">
        <f t="shared" si="19"/>
        <v>3.1030941643970175E-2</v>
      </c>
      <c r="M186" s="171">
        <f t="shared" ref="M186:M249" si="20">SUM(F186+I186)*66.67</f>
        <v>463356.5</v>
      </c>
    </row>
    <row r="187" spans="1:13" s="20" customFormat="1" ht="31.5" hidden="1" customHeight="1">
      <c r="A187" s="167" t="s">
        <v>264</v>
      </c>
      <c r="B187" s="167" t="s">
        <v>265</v>
      </c>
      <c r="C187" s="167" t="s">
        <v>154</v>
      </c>
      <c r="D187" s="168">
        <v>220660</v>
      </c>
      <c r="E187" s="168">
        <v>216160</v>
      </c>
      <c r="F187" s="169">
        <f t="shared" si="15"/>
        <v>4500</v>
      </c>
      <c r="G187" s="170">
        <v>11990</v>
      </c>
      <c r="H187" s="170">
        <v>9280</v>
      </c>
      <c r="I187" s="169">
        <f t="shared" si="16"/>
        <v>2710</v>
      </c>
      <c r="J187" s="169">
        <f t="shared" si="17"/>
        <v>232650</v>
      </c>
      <c r="K187" s="169">
        <f t="shared" si="18"/>
        <v>7210</v>
      </c>
      <c r="L187" s="179">
        <f t="shared" si="19"/>
        <v>3.0990758650333117E-2</v>
      </c>
      <c r="M187" s="171">
        <f t="shared" si="20"/>
        <v>480690.7</v>
      </c>
    </row>
    <row r="188" spans="1:13" s="20" customFormat="1" ht="31.5" hidden="1" customHeight="1">
      <c r="A188" s="167" t="s">
        <v>466</v>
      </c>
      <c r="B188" s="167" t="s">
        <v>467</v>
      </c>
      <c r="C188" s="167" t="s">
        <v>453</v>
      </c>
      <c r="D188" s="168">
        <v>176160</v>
      </c>
      <c r="E188" s="168">
        <v>171740</v>
      </c>
      <c r="F188" s="169">
        <f t="shared" si="15"/>
        <v>4420</v>
      </c>
      <c r="G188" s="170">
        <v>5600</v>
      </c>
      <c r="H188" s="170">
        <v>4410</v>
      </c>
      <c r="I188" s="169">
        <f t="shared" si="16"/>
        <v>1190</v>
      </c>
      <c r="J188" s="169">
        <f t="shared" si="17"/>
        <v>181760</v>
      </c>
      <c r="K188" s="169">
        <f t="shared" si="18"/>
        <v>5610</v>
      </c>
      <c r="L188" s="179">
        <f t="shared" si="19"/>
        <v>3.0864876760563379E-2</v>
      </c>
      <c r="M188" s="171">
        <f t="shared" si="20"/>
        <v>374018.7</v>
      </c>
    </row>
    <row r="189" spans="1:13" s="20" customFormat="1" ht="31.5" hidden="1" customHeight="1">
      <c r="A189" s="167" t="s">
        <v>293</v>
      </c>
      <c r="B189" s="167" t="s">
        <v>294</v>
      </c>
      <c r="C189" s="167" t="s">
        <v>280</v>
      </c>
      <c r="D189" s="168">
        <v>331080</v>
      </c>
      <c r="E189" s="168">
        <v>322660</v>
      </c>
      <c r="F189" s="169">
        <f t="shared" si="15"/>
        <v>8420</v>
      </c>
      <c r="G189" s="170">
        <v>8890</v>
      </c>
      <c r="H189" s="170">
        <v>6840</v>
      </c>
      <c r="I189" s="169">
        <f t="shared" si="16"/>
        <v>2050</v>
      </c>
      <c r="J189" s="169">
        <f t="shared" si="17"/>
        <v>339970</v>
      </c>
      <c r="K189" s="169">
        <f t="shared" si="18"/>
        <v>10470</v>
      </c>
      <c r="L189" s="179">
        <f t="shared" si="19"/>
        <v>3.0796835014854251E-2</v>
      </c>
      <c r="M189" s="171">
        <f t="shared" si="20"/>
        <v>698034.9</v>
      </c>
    </row>
    <row r="190" spans="1:13" s="20" customFormat="1" ht="31.5" hidden="1" customHeight="1">
      <c r="A190" s="167" t="s">
        <v>303</v>
      </c>
      <c r="B190" s="167" t="s">
        <v>304</v>
      </c>
      <c r="C190" s="167" t="s">
        <v>280</v>
      </c>
      <c r="D190" s="168">
        <v>507730</v>
      </c>
      <c r="E190" s="168">
        <v>496990</v>
      </c>
      <c r="F190" s="169">
        <f t="shared" si="15"/>
        <v>10740</v>
      </c>
      <c r="G190" s="170">
        <v>32620</v>
      </c>
      <c r="H190" s="170">
        <v>26720</v>
      </c>
      <c r="I190" s="169">
        <f t="shared" si="16"/>
        <v>5900</v>
      </c>
      <c r="J190" s="169">
        <f t="shared" si="17"/>
        <v>540350</v>
      </c>
      <c r="K190" s="169">
        <f t="shared" si="18"/>
        <v>16640</v>
      </c>
      <c r="L190" s="179">
        <f t="shared" si="19"/>
        <v>3.0794855186453224E-2</v>
      </c>
      <c r="M190" s="171">
        <f t="shared" si="20"/>
        <v>1109388.8</v>
      </c>
    </row>
    <row r="191" spans="1:13" s="20" customFormat="1" ht="31.5" hidden="1" customHeight="1">
      <c r="A191" s="167" t="s">
        <v>278</v>
      </c>
      <c r="B191" s="167" t="s">
        <v>279</v>
      </c>
      <c r="C191" s="167" t="s">
        <v>280</v>
      </c>
      <c r="D191" s="168">
        <v>702880</v>
      </c>
      <c r="E191" s="168">
        <v>686070</v>
      </c>
      <c r="F191" s="169">
        <f t="shared" si="15"/>
        <v>16810</v>
      </c>
      <c r="G191" s="170">
        <v>27400</v>
      </c>
      <c r="H191" s="170">
        <v>21730</v>
      </c>
      <c r="I191" s="169">
        <f t="shared" si="16"/>
        <v>5670</v>
      </c>
      <c r="J191" s="169">
        <f t="shared" si="17"/>
        <v>730280</v>
      </c>
      <c r="K191" s="169">
        <f t="shared" si="18"/>
        <v>22480</v>
      </c>
      <c r="L191" s="179">
        <f t="shared" si="19"/>
        <v>3.0782713479761189E-2</v>
      </c>
      <c r="M191" s="171">
        <f t="shared" si="20"/>
        <v>1498741.6</v>
      </c>
    </row>
    <row r="192" spans="1:13" s="20" customFormat="1" ht="31.5" hidden="1" customHeight="1">
      <c r="A192" s="167" t="s">
        <v>510</v>
      </c>
      <c r="B192" s="167" t="s">
        <v>511</v>
      </c>
      <c r="C192" s="167" t="s">
        <v>453</v>
      </c>
      <c r="D192" s="168">
        <v>166270</v>
      </c>
      <c r="E192" s="168">
        <v>162770</v>
      </c>
      <c r="F192" s="169">
        <f t="shared" si="15"/>
        <v>3500</v>
      </c>
      <c r="G192" s="170">
        <v>9970</v>
      </c>
      <c r="H192" s="170">
        <v>8050</v>
      </c>
      <c r="I192" s="169">
        <f t="shared" si="16"/>
        <v>1920</v>
      </c>
      <c r="J192" s="169">
        <f t="shared" si="17"/>
        <v>176240</v>
      </c>
      <c r="K192" s="169">
        <f t="shared" si="18"/>
        <v>5420</v>
      </c>
      <c r="L192" s="179">
        <f t="shared" si="19"/>
        <v>3.0753517930095325E-2</v>
      </c>
      <c r="M192" s="171">
        <f t="shared" si="20"/>
        <v>361351.4</v>
      </c>
    </row>
    <row r="193" spans="1:13" s="20" customFormat="1" ht="31.5" customHeight="1">
      <c r="A193" s="167" t="s">
        <v>443</v>
      </c>
      <c r="B193" s="167" t="s">
        <v>444</v>
      </c>
      <c r="C193" s="167" t="s">
        <v>160</v>
      </c>
      <c r="D193" s="168">
        <v>164940</v>
      </c>
      <c r="E193" s="168">
        <v>161620</v>
      </c>
      <c r="F193" s="169">
        <f t="shared" si="15"/>
        <v>3320</v>
      </c>
      <c r="G193" s="170">
        <v>9480</v>
      </c>
      <c r="H193" s="170">
        <v>7440</v>
      </c>
      <c r="I193" s="169">
        <f t="shared" si="16"/>
        <v>2040</v>
      </c>
      <c r="J193" s="169">
        <f t="shared" si="17"/>
        <v>174420</v>
      </c>
      <c r="K193" s="169">
        <f t="shared" si="18"/>
        <v>5360</v>
      </c>
      <c r="L193" s="179">
        <f t="shared" si="19"/>
        <v>3.0730420823300079E-2</v>
      </c>
      <c r="M193" s="171">
        <f t="shared" si="20"/>
        <v>357351.2</v>
      </c>
    </row>
    <row r="194" spans="1:13" s="20" customFormat="1" ht="31.5" hidden="1" customHeight="1">
      <c r="A194" s="172" t="s">
        <v>876</v>
      </c>
      <c r="B194" s="172" t="s">
        <v>877</v>
      </c>
      <c r="C194" s="172" t="s">
        <v>172</v>
      </c>
      <c r="D194" s="173">
        <v>213100</v>
      </c>
      <c r="E194" s="173">
        <v>209970</v>
      </c>
      <c r="F194" s="169">
        <f t="shared" ref="F194:F257" si="21">SUM(D194-E194)</f>
        <v>3130</v>
      </c>
      <c r="G194" s="174">
        <v>21260</v>
      </c>
      <c r="H194" s="174">
        <v>17240</v>
      </c>
      <c r="I194" s="169">
        <f t="shared" ref="I194:I257" si="22">SUM(G194-H194)</f>
        <v>4020</v>
      </c>
      <c r="J194" s="169">
        <f t="shared" ref="J194:J257" si="23">SUM(D194,G194)</f>
        <v>234360</v>
      </c>
      <c r="K194" s="169">
        <f t="shared" ref="K194:K257" si="24">SUM(F194+I194)</f>
        <v>7150</v>
      </c>
      <c r="L194" s="179">
        <f t="shared" ref="L194:L257" si="25">SUM(K194/J194)</f>
        <v>3.0508619218296638E-2</v>
      </c>
      <c r="M194" s="171">
        <f t="shared" si="20"/>
        <v>476690.5</v>
      </c>
    </row>
    <row r="195" spans="1:13" s="20" customFormat="1" ht="31.5" hidden="1" customHeight="1">
      <c r="A195" s="167" t="s">
        <v>335</v>
      </c>
      <c r="B195" s="167" t="s">
        <v>336</v>
      </c>
      <c r="C195" s="167" t="s">
        <v>158</v>
      </c>
      <c r="D195" s="168">
        <v>170500</v>
      </c>
      <c r="E195" s="168">
        <v>166700</v>
      </c>
      <c r="F195" s="169">
        <f t="shared" si="21"/>
        <v>3800</v>
      </c>
      <c r="G195" s="170">
        <v>10910</v>
      </c>
      <c r="H195" s="170">
        <v>9180</v>
      </c>
      <c r="I195" s="169">
        <f t="shared" si="22"/>
        <v>1730</v>
      </c>
      <c r="J195" s="169">
        <f t="shared" si="23"/>
        <v>181410</v>
      </c>
      <c r="K195" s="169">
        <f t="shared" si="24"/>
        <v>5530</v>
      </c>
      <c r="L195" s="179">
        <f t="shared" si="25"/>
        <v>3.0483435312276059E-2</v>
      </c>
      <c r="M195" s="171">
        <f t="shared" si="20"/>
        <v>368685.10000000003</v>
      </c>
    </row>
    <row r="196" spans="1:13" s="20" customFormat="1" ht="31.5" hidden="1" customHeight="1">
      <c r="A196" s="167" t="s">
        <v>670</v>
      </c>
      <c r="B196" s="167" t="s">
        <v>671</v>
      </c>
      <c r="C196" s="167" t="s">
        <v>166</v>
      </c>
      <c r="D196" s="168">
        <v>217410</v>
      </c>
      <c r="E196" s="168">
        <v>214110</v>
      </c>
      <c r="F196" s="169">
        <f t="shared" si="21"/>
        <v>3300</v>
      </c>
      <c r="G196" s="170">
        <v>14580</v>
      </c>
      <c r="H196" s="170">
        <v>10820</v>
      </c>
      <c r="I196" s="169">
        <f t="shared" si="22"/>
        <v>3760</v>
      </c>
      <c r="J196" s="169">
        <f t="shared" si="23"/>
        <v>231990</v>
      </c>
      <c r="K196" s="169">
        <f t="shared" si="24"/>
        <v>7060</v>
      </c>
      <c r="L196" s="179">
        <f t="shared" si="25"/>
        <v>3.0432346221819905E-2</v>
      </c>
      <c r="M196" s="171">
        <f t="shared" si="20"/>
        <v>470690.2</v>
      </c>
    </row>
    <row r="197" spans="1:13" s="20" customFormat="1" ht="31.5" customHeight="1">
      <c r="A197" s="167" t="s">
        <v>399</v>
      </c>
      <c r="B197" s="167" t="s">
        <v>400</v>
      </c>
      <c r="C197" s="167" t="s">
        <v>160</v>
      </c>
      <c r="D197" s="168">
        <v>202160</v>
      </c>
      <c r="E197" s="168">
        <v>198130</v>
      </c>
      <c r="F197" s="169">
        <f t="shared" si="21"/>
        <v>4030</v>
      </c>
      <c r="G197" s="170">
        <v>14020</v>
      </c>
      <c r="H197" s="170">
        <v>11480</v>
      </c>
      <c r="I197" s="169">
        <f t="shared" si="22"/>
        <v>2540</v>
      </c>
      <c r="J197" s="169">
        <f t="shared" si="23"/>
        <v>216180</v>
      </c>
      <c r="K197" s="169">
        <f t="shared" si="24"/>
        <v>6570</v>
      </c>
      <c r="L197" s="179">
        <f t="shared" si="25"/>
        <v>3.0391340549542047E-2</v>
      </c>
      <c r="M197" s="171">
        <f t="shared" si="20"/>
        <v>438021.9</v>
      </c>
    </row>
    <row r="198" spans="1:13" s="20" customFormat="1" ht="31.5" hidden="1" customHeight="1">
      <c r="A198" s="167" t="s">
        <v>301</v>
      </c>
      <c r="B198" s="167" t="s">
        <v>302</v>
      </c>
      <c r="C198" s="167" t="s">
        <v>280</v>
      </c>
      <c r="D198" s="168">
        <v>182180</v>
      </c>
      <c r="E198" s="168">
        <v>177570</v>
      </c>
      <c r="F198" s="169">
        <f t="shared" si="21"/>
        <v>4610</v>
      </c>
      <c r="G198" s="170">
        <v>6060</v>
      </c>
      <c r="H198" s="170">
        <v>4950</v>
      </c>
      <c r="I198" s="169">
        <f t="shared" si="22"/>
        <v>1110</v>
      </c>
      <c r="J198" s="169">
        <f t="shared" si="23"/>
        <v>188240</v>
      </c>
      <c r="K198" s="169">
        <f t="shared" si="24"/>
        <v>5720</v>
      </c>
      <c r="L198" s="179">
        <f t="shared" si="25"/>
        <v>3.0386740331491711E-2</v>
      </c>
      <c r="M198" s="171">
        <f t="shared" si="20"/>
        <v>381352.4</v>
      </c>
    </row>
    <row r="199" spans="1:13" s="20" customFormat="1" ht="31.5" customHeight="1">
      <c r="A199" s="167" t="s">
        <v>417</v>
      </c>
      <c r="B199" s="167" t="s">
        <v>418</v>
      </c>
      <c r="C199" s="167" t="s">
        <v>160</v>
      </c>
      <c r="D199" s="168">
        <v>263700</v>
      </c>
      <c r="E199" s="168">
        <v>258520</v>
      </c>
      <c r="F199" s="169">
        <f t="shared" si="21"/>
        <v>5180</v>
      </c>
      <c r="G199" s="170">
        <v>17200</v>
      </c>
      <c r="H199" s="170">
        <v>13860</v>
      </c>
      <c r="I199" s="169">
        <f t="shared" si="22"/>
        <v>3340</v>
      </c>
      <c r="J199" s="169">
        <f t="shared" si="23"/>
        <v>280900</v>
      </c>
      <c r="K199" s="169">
        <f t="shared" si="24"/>
        <v>8520</v>
      </c>
      <c r="L199" s="179">
        <f t="shared" si="25"/>
        <v>3.0331078675685297E-2</v>
      </c>
      <c r="M199" s="171">
        <f t="shared" si="20"/>
        <v>568028.4</v>
      </c>
    </row>
    <row r="200" spans="1:13" s="20" customFormat="1" ht="31.5" hidden="1" customHeight="1">
      <c r="A200" s="167" t="s">
        <v>754</v>
      </c>
      <c r="B200" s="167" t="s">
        <v>755</v>
      </c>
      <c r="C200" s="167" t="s">
        <v>168</v>
      </c>
      <c r="D200" s="168">
        <v>443270</v>
      </c>
      <c r="E200" s="168">
        <v>434790</v>
      </c>
      <c r="F200" s="169">
        <f t="shared" si="21"/>
        <v>8480</v>
      </c>
      <c r="G200" s="170">
        <v>24830</v>
      </c>
      <c r="H200" s="170">
        <v>19150</v>
      </c>
      <c r="I200" s="169">
        <f t="shared" si="22"/>
        <v>5680</v>
      </c>
      <c r="J200" s="169">
        <f t="shared" si="23"/>
        <v>468100</v>
      </c>
      <c r="K200" s="169">
        <f t="shared" si="24"/>
        <v>14160</v>
      </c>
      <c r="L200" s="179">
        <f t="shared" si="25"/>
        <v>3.0249946592608417E-2</v>
      </c>
      <c r="M200" s="171">
        <f t="shared" si="20"/>
        <v>944047.20000000007</v>
      </c>
    </row>
    <row r="201" spans="1:13" s="20" customFormat="1" ht="31.5" hidden="1" customHeight="1">
      <c r="A201" s="167" t="s">
        <v>538</v>
      </c>
      <c r="B201" s="167" t="s">
        <v>539</v>
      </c>
      <c r="C201" s="167" t="s">
        <v>453</v>
      </c>
      <c r="D201" s="168">
        <v>210510</v>
      </c>
      <c r="E201" s="168">
        <v>204960</v>
      </c>
      <c r="F201" s="169">
        <f t="shared" si="21"/>
        <v>5550</v>
      </c>
      <c r="G201" s="170">
        <v>5150</v>
      </c>
      <c r="H201" s="170">
        <v>4180</v>
      </c>
      <c r="I201" s="169">
        <f t="shared" si="22"/>
        <v>970</v>
      </c>
      <c r="J201" s="169">
        <f t="shared" si="23"/>
        <v>215660</v>
      </c>
      <c r="K201" s="169">
        <f t="shared" si="24"/>
        <v>6520</v>
      </c>
      <c r="L201" s="179">
        <f t="shared" si="25"/>
        <v>3.023277381062784E-2</v>
      </c>
      <c r="M201" s="171">
        <f t="shared" si="20"/>
        <v>434688.4</v>
      </c>
    </row>
    <row r="202" spans="1:13" s="20" customFormat="1" ht="31.5" hidden="1" customHeight="1">
      <c r="A202" s="167" t="s">
        <v>530</v>
      </c>
      <c r="B202" s="167" t="s">
        <v>531</v>
      </c>
      <c r="C202" s="167" t="s">
        <v>453</v>
      </c>
      <c r="D202" s="168">
        <v>288440</v>
      </c>
      <c r="E202" s="168">
        <v>281010</v>
      </c>
      <c r="F202" s="169">
        <f t="shared" si="21"/>
        <v>7430</v>
      </c>
      <c r="G202" s="170">
        <v>7980</v>
      </c>
      <c r="H202" s="170">
        <v>6460</v>
      </c>
      <c r="I202" s="169">
        <f t="shared" si="22"/>
        <v>1520</v>
      </c>
      <c r="J202" s="169">
        <f t="shared" si="23"/>
        <v>296420</v>
      </c>
      <c r="K202" s="169">
        <f t="shared" si="24"/>
        <v>8950</v>
      </c>
      <c r="L202" s="179">
        <f t="shared" si="25"/>
        <v>3.0193644153565888E-2</v>
      </c>
      <c r="M202" s="171">
        <f t="shared" si="20"/>
        <v>596696.5</v>
      </c>
    </row>
    <row r="203" spans="1:13" s="20" customFormat="1" ht="31.5" hidden="1" customHeight="1">
      <c r="A203" s="167" t="s">
        <v>240</v>
      </c>
      <c r="B203" s="167" t="s">
        <v>241</v>
      </c>
      <c r="C203" s="167" t="s">
        <v>154</v>
      </c>
      <c r="D203" s="168">
        <v>448150</v>
      </c>
      <c r="E203" s="168">
        <v>439260</v>
      </c>
      <c r="F203" s="169">
        <f t="shared" si="21"/>
        <v>8890</v>
      </c>
      <c r="G203" s="170">
        <v>21840</v>
      </c>
      <c r="H203" s="170">
        <v>16540</v>
      </c>
      <c r="I203" s="169">
        <f t="shared" si="22"/>
        <v>5300</v>
      </c>
      <c r="J203" s="169">
        <f t="shared" si="23"/>
        <v>469990</v>
      </c>
      <c r="K203" s="169">
        <f t="shared" si="24"/>
        <v>14190</v>
      </c>
      <c r="L203" s="179">
        <f t="shared" si="25"/>
        <v>3.0192131747483988E-2</v>
      </c>
      <c r="M203" s="171">
        <f t="shared" si="20"/>
        <v>946047.3</v>
      </c>
    </row>
    <row r="204" spans="1:13" s="20" customFormat="1" ht="31.5" hidden="1" customHeight="1">
      <c r="A204" s="167" t="s">
        <v>357</v>
      </c>
      <c r="B204" s="167" t="s">
        <v>358</v>
      </c>
      <c r="C204" s="167" t="s">
        <v>158</v>
      </c>
      <c r="D204" s="168">
        <v>105560</v>
      </c>
      <c r="E204" s="168">
        <v>102970</v>
      </c>
      <c r="F204" s="169">
        <f t="shared" si="21"/>
        <v>2590</v>
      </c>
      <c r="G204" s="170">
        <v>3790</v>
      </c>
      <c r="H204" s="170">
        <v>3080</v>
      </c>
      <c r="I204" s="169">
        <f t="shared" si="22"/>
        <v>710</v>
      </c>
      <c r="J204" s="169">
        <f t="shared" si="23"/>
        <v>109350</v>
      </c>
      <c r="K204" s="169">
        <f t="shared" si="24"/>
        <v>3300</v>
      </c>
      <c r="L204" s="179">
        <f t="shared" si="25"/>
        <v>3.017832647462277E-2</v>
      </c>
      <c r="M204" s="171">
        <f t="shared" si="20"/>
        <v>220011</v>
      </c>
    </row>
    <row r="205" spans="1:13" s="20" customFormat="1" ht="31.5" hidden="1" customHeight="1">
      <c r="A205" s="172" t="s">
        <v>810</v>
      </c>
      <c r="B205" s="172" t="s">
        <v>811</v>
      </c>
      <c r="C205" s="172" t="s">
        <v>170</v>
      </c>
      <c r="D205" s="173">
        <v>146080</v>
      </c>
      <c r="E205" s="173">
        <v>144260</v>
      </c>
      <c r="F205" s="169">
        <f t="shared" si="21"/>
        <v>1820</v>
      </c>
      <c r="G205" s="174">
        <v>11380</v>
      </c>
      <c r="H205" s="174">
        <v>8460</v>
      </c>
      <c r="I205" s="169">
        <f t="shared" si="22"/>
        <v>2920</v>
      </c>
      <c r="J205" s="169">
        <f t="shared" si="23"/>
        <v>157460</v>
      </c>
      <c r="K205" s="169">
        <f t="shared" si="24"/>
        <v>4740</v>
      </c>
      <c r="L205" s="179">
        <f t="shared" si="25"/>
        <v>3.010288327194208E-2</v>
      </c>
      <c r="M205" s="171">
        <f t="shared" si="20"/>
        <v>316015.8</v>
      </c>
    </row>
    <row r="206" spans="1:13" s="20" customFormat="1" ht="31.5" hidden="1" customHeight="1">
      <c r="A206" s="167" t="s">
        <v>674</v>
      </c>
      <c r="B206" s="167" t="s">
        <v>675</v>
      </c>
      <c r="C206" s="167" t="s">
        <v>166</v>
      </c>
      <c r="D206" s="168">
        <v>241670</v>
      </c>
      <c r="E206" s="168">
        <v>238360</v>
      </c>
      <c r="F206" s="169">
        <f t="shared" si="21"/>
        <v>3310</v>
      </c>
      <c r="G206" s="170">
        <v>16020</v>
      </c>
      <c r="H206" s="170">
        <v>11580</v>
      </c>
      <c r="I206" s="169">
        <f t="shared" si="22"/>
        <v>4440</v>
      </c>
      <c r="J206" s="169">
        <f t="shared" si="23"/>
        <v>257690</v>
      </c>
      <c r="K206" s="169">
        <f t="shared" si="24"/>
        <v>7750</v>
      </c>
      <c r="L206" s="179">
        <f t="shared" si="25"/>
        <v>3.0074896193100237E-2</v>
      </c>
      <c r="M206" s="171">
        <f t="shared" si="20"/>
        <v>516692.5</v>
      </c>
    </row>
    <row r="207" spans="1:13" s="20" customFormat="1" ht="31.5" hidden="1" customHeight="1">
      <c r="A207" s="172" t="s">
        <v>824</v>
      </c>
      <c r="B207" s="172" t="s">
        <v>825</v>
      </c>
      <c r="C207" s="172" t="s">
        <v>170</v>
      </c>
      <c r="D207" s="173">
        <v>725830</v>
      </c>
      <c r="E207" s="173">
        <v>713930</v>
      </c>
      <c r="F207" s="169">
        <f t="shared" si="21"/>
        <v>11900</v>
      </c>
      <c r="G207" s="174">
        <v>47260</v>
      </c>
      <c r="H207" s="174">
        <v>35940</v>
      </c>
      <c r="I207" s="169">
        <f t="shared" si="22"/>
        <v>11320</v>
      </c>
      <c r="J207" s="169">
        <f t="shared" si="23"/>
        <v>773090</v>
      </c>
      <c r="K207" s="169">
        <f t="shared" si="24"/>
        <v>23220</v>
      </c>
      <c r="L207" s="179">
        <f t="shared" si="25"/>
        <v>3.0035312835504275E-2</v>
      </c>
      <c r="M207" s="171">
        <f t="shared" si="20"/>
        <v>1548077.4000000001</v>
      </c>
    </row>
    <row r="208" spans="1:13" s="20" customFormat="1" ht="31.5" customHeight="1">
      <c r="A208" s="167" t="s">
        <v>421</v>
      </c>
      <c r="B208" s="167" t="s">
        <v>422</v>
      </c>
      <c r="C208" s="167" t="s">
        <v>160</v>
      </c>
      <c r="D208" s="168">
        <v>279360</v>
      </c>
      <c r="E208" s="168">
        <v>272380</v>
      </c>
      <c r="F208" s="169">
        <f t="shared" si="21"/>
        <v>6980</v>
      </c>
      <c r="G208" s="170">
        <v>7490</v>
      </c>
      <c r="H208" s="170">
        <v>5880</v>
      </c>
      <c r="I208" s="169">
        <f t="shared" si="22"/>
        <v>1610</v>
      </c>
      <c r="J208" s="169">
        <f t="shared" si="23"/>
        <v>286850</v>
      </c>
      <c r="K208" s="169">
        <f t="shared" si="24"/>
        <v>8590</v>
      </c>
      <c r="L208" s="179">
        <f t="shared" si="25"/>
        <v>2.9945964789959909E-2</v>
      </c>
      <c r="M208" s="171">
        <f t="shared" si="20"/>
        <v>572695.30000000005</v>
      </c>
    </row>
    <row r="209" spans="1:13" s="20" customFormat="1" ht="31.5" hidden="1" customHeight="1">
      <c r="A209" s="167" t="s">
        <v>343</v>
      </c>
      <c r="B209" s="167" t="s">
        <v>344</v>
      </c>
      <c r="C209" s="167" t="s">
        <v>158</v>
      </c>
      <c r="D209" s="168">
        <v>194510</v>
      </c>
      <c r="E209" s="168">
        <v>190270</v>
      </c>
      <c r="F209" s="169">
        <f t="shared" si="21"/>
        <v>4240</v>
      </c>
      <c r="G209" s="170">
        <v>8610</v>
      </c>
      <c r="H209" s="170">
        <v>6770</v>
      </c>
      <c r="I209" s="169">
        <f t="shared" si="22"/>
        <v>1840</v>
      </c>
      <c r="J209" s="169">
        <f t="shared" si="23"/>
        <v>203120</v>
      </c>
      <c r="K209" s="169">
        <f t="shared" si="24"/>
        <v>6080</v>
      </c>
      <c r="L209" s="179">
        <f t="shared" si="25"/>
        <v>2.993304450571091E-2</v>
      </c>
      <c r="M209" s="171">
        <f t="shared" si="20"/>
        <v>405353.60000000003</v>
      </c>
    </row>
    <row r="210" spans="1:13" s="20" customFormat="1" ht="31.5" hidden="1" customHeight="1">
      <c r="A210" s="172" t="s">
        <v>808</v>
      </c>
      <c r="B210" s="172" t="s">
        <v>809</v>
      </c>
      <c r="C210" s="172" t="s">
        <v>170</v>
      </c>
      <c r="D210" s="173">
        <v>265440</v>
      </c>
      <c r="E210" s="173">
        <v>261130</v>
      </c>
      <c r="F210" s="169">
        <f t="shared" si="21"/>
        <v>4310</v>
      </c>
      <c r="G210" s="174">
        <v>17210</v>
      </c>
      <c r="H210" s="174">
        <v>13060</v>
      </c>
      <c r="I210" s="169">
        <f t="shared" si="22"/>
        <v>4150</v>
      </c>
      <c r="J210" s="169">
        <f t="shared" si="23"/>
        <v>282650</v>
      </c>
      <c r="K210" s="169">
        <f t="shared" si="24"/>
        <v>8460</v>
      </c>
      <c r="L210" s="179">
        <f t="shared" si="25"/>
        <v>2.9931010083141696E-2</v>
      </c>
      <c r="M210" s="171">
        <f t="shared" si="20"/>
        <v>564028.20000000007</v>
      </c>
    </row>
    <row r="211" spans="1:13" s="20" customFormat="1" ht="31.5" customHeight="1">
      <c r="A211" s="167" t="s">
        <v>415</v>
      </c>
      <c r="B211" s="167" t="s">
        <v>416</v>
      </c>
      <c r="C211" s="167" t="s">
        <v>160</v>
      </c>
      <c r="D211" s="168">
        <v>129990</v>
      </c>
      <c r="E211" s="168">
        <v>127080</v>
      </c>
      <c r="F211" s="169">
        <f t="shared" si="21"/>
        <v>2910</v>
      </c>
      <c r="G211" s="170">
        <v>6660</v>
      </c>
      <c r="H211" s="170">
        <v>5480</v>
      </c>
      <c r="I211" s="169">
        <f t="shared" si="22"/>
        <v>1180</v>
      </c>
      <c r="J211" s="169">
        <f t="shared" si="23"/>
        <v>136650</v>
      </c>
      <c r="K211" s="169">
        <f t="shared" si="24"/>
        <v>4090</v>
      </c>
      <c r="L211" s="179">
        <f t="shared" si="25"/>
        <v>2.9930479326747163E-2</v>
      </c>
      <c r="M211" s="171">
        <f t="shared" si="20"/>
        <v>272680.3</v>
      </c>
    </row>
    <row r="212" spans="1:13" s="20" customFormat="1" ht="31.5" hidden="1" customHeight="1">
      <c r="A212" s="167" t="s">
        <v>351</v>
      </c>
      <c r="B212" s="167" t="s">
        <v>352</v>
      </c>
      <c r="C212" s="167" t="s">
        <v>158</v>
      </c>
      <c r="D212" s="168">
        <v>336750</v>
      </c>
      <c r="E212" s="168">
        <v>328510</v>
      </c>
      <c r="F212" s="169">
        <f t="shared" si="21"/>
        <v>8240</v>
      </c>
      <c r="G212" s="170">
        <v>11260</v>
      </c>
      <c r="H212" s="170">
        <v>9090</v>
      </c>
      <c r="I212" s="169">
        <f t="shared" si="22"/>
        <v>2170</v>
      </c>
      <c r="J212" s="169">
        <f t="shared" si="23"/>
        <v>348010</v>
      </c>
      <c r="K212" s="169">
        <f t="shared" si="24"/>
        <v>10410</v>
      </c>
      <c r="L212" s="179">
        <f t="shared" si="25"/>
        <v>2.9912933536392631E-2</v>
      </c>
      <c r="M212" s="171">
        <f t="shared" si="20"/>
        <v>694034.70000000007</v>
      </c>
    </row>
    <row r="213" spans="1:13" s="20" customFormat="1" ht="31.5" hidden="1" customHeight="1">
      <c r="A213" s="172" t="s">
        <v>826</v>
      </c>
      <c r="B213" s="172" t="s">
        <v>827</v>
      </c>
      <c r="C213" s="172" t="s">
        <v>170</v>
      </c>
      <c r="D213" s="173">
        <v>514330</v>
      </c>
      <c r="E213" s="173">
        <v>506980</v>
      </c>
      <c r="F213" s="169">
        <f t="shared" si="21"/>
        <v>7350</v>
      </c>
      <c r="G213" s="174">
        <v>42570</v>
      </c>
      <c r="H213" s="174">
        <v>33290</v>
      </c>
      <c r="I213" s="169">
        <f t="shared" si="22"/>
        <v>9280</v>
      </c>
      <c r="J213" s="169">
        <f t="shared" si="23"/>
        <v>556900</v>
      </c>
      <c r="K213" s="169">
        <f t="shared" si="24"/>
        <v>16630</v>
      </c>
      <c r="L213" s="179">
        <f t="shared" si="25"/>
        <v>2.9861734602262525E-2</v>
      </c>
      <c r="M213" s="171">
        <f t="shared" si="20"/>
        <v>1108722.1000000001</v>
      </c>
    </row>
    <row r="214" spans="1:13" s="20" customFormat="1" ht="31.5" hidden="1" customHeight="1">
      <c r="A214" s="172" t="s">
        <v>804</v>
      </c>
      <c r="B214" s="172" t="s">
        <v>805</v>
      </c>
      <c r="C214" s="172" t="s">
        <v>170</v>
      </c>
      <c r="D214" s="173">
        <v>277720</v>
      </c>
      <c r="E214" s="173">
        <v>272690</v>
      </c>
      <c r="F214" s="169">
        <f t="shared" si="21"/>
        <v>5030</v>
      </c>
      <c r="G214" s="174">
        <v>16750</v>
      </c>
      <c r="H214" s="174">
        <v>13010</v>
      </c>
      <c r="I214" s="169">
        <f t="shared" si="22"/>
        <v>3740</v>
      </c>
      <c r="J214" s="169">
        <f t="shared" si="23"/>
        <v>294470</v>
      </c>
      <c r="K214" s="169">
        <f t="shared" si="24"/>
        <v>8770</v>
      </c>
      <c r="L214" s="179">
        <f t="shared" si="25"/>
        <v>2.9782320779705912E-2</v>
      </c>
      <c r="M214" s="171">
        <f t="shared" si="20"/>
        <v>584695.9</v>
      </c>
    </row>
    <row r="215" spans="1:13" s="20" customFormat="1" ht="31.5" hidden="1" customHeight="1">
      <c r="A215" s="167" t="s">
        <v>377</v>
      </c>
      <c r="B215" s="167" t="s">
        <v>378</v>
      </c>
      <c r="C215" s="167" t="s">
        <v>158</v>
      </c>
      <c r="D215" s="168">
        <v>252950</v>
      </c>
      <c r="E215" s="168">
        <v>247440</v>
      </c>
      <c r="F215" s="169">
        <f t="shared" si="21"/>
        <v>5510</v>
      </c>
      <c r="G215" s="170">
        <v>17140</v>
      </c>
      <c r="H215" s="170">
        <v>14620</v>
      </c>
      <c r="I215" s="169">
        <f t="shared" si="22"/>
        <v>2520</v>
      </c>
      <c r="J215" s="169">
        <f t="shared" si="23"/>
        <v>270090</v>
      </c>
      <c r="K215" s="169">
        <f t="shared" si="24"/>
        <v>8030</v>
      </c>
      <c r="L215" s="179">
        <f t="shared" si="25"/>
        <v>2.9730830463919434E-2</v>
      </c>
      <c r="M215" s="171">
        <f t="shared" si="20"/>
        <v>535360.1</v>
      </c>
    </row>
    <row r="216" spans="1:13" s="20" customFormat="1" ht="31.5" hidden="1" customHeight="1">
      <c r="A216" s="167" t="s">
        <v>220</v>
      </c>
      <c r="B216" s="167" t="s">
        <v>221</v>
      </c>
      <c r="C216" s="167" t="s">
        <v>154</v>
      </c>
      <c r="D216" s="168">
        <v>119220</v>
      </c>
      <c r="E216" s="168">
        <v>116420</v>
      </c>
      <c r="F216" s="169">
        <f t="shared" si="21"/>
        <v>2800</v>
      </c>
      <c r="G216" s="170">
        <v>3360</v>
      </c>
      <c r="H216" s="170">
        <v>2520</v>
      </c>
      <c r="I216" s="169">
        <f t="shared" si="22"/>
        <v>840</v>
      </c>
      <c r="J216" s="169">
        <f t="shared" si="23"/>
        <v>122580</v>
      </c>
      <c r="K216" s="169">
        <f t="shared" si="24"/>
        <v>3640</v>
      </c>
      <c r="L216" s="179">
        <f t="shared" si="25"/>
        <v>2.9694893131016479E-2</v>
      </c>
      <c r="M216" s="171">
        <f t="shared" si="20"/>
        <v>242678.80000000002</v>
      </c>
    </row>
    <row r="217" spans="1:13" s="20" customFormat="1" ht="31.5" hidden="1" customHeight="1">
      <c r="A217" s="167" t="s">
        <v>478</v>
      </c>
      <c r="B217" s="167" t="s">
        <v>479</v>
      </c>
      <c r="C217" s="167" t="s">
        <v>453</v>
      </c>
      <c r="D217" s="168">
        <v>153000</v>
      </c>
      <c r="E217" s="168">
        <v>149530</v>
      </c>
      <c r="F217" s="169">
        <f t="shared" si="21"/>
        <v>3470</v>
      </c>
      <c r="G217" s="170">
        <v>5380</v>
      </c>
      <c r="H217" s="170">
        <v>4150</v>
      </c>
      <c r="I217" s="169">
        <f t="shared" si="22"/>
        <v>1230</v>
      </c>
      <c r="J217" s="169">
        <f t="shared" si="23"/>
        <v>158380</v>
      </c>
      <c r="K217" s="169">
        <f t="shared" si="24"/>
        <v>4700</v>
      </c>
      <c r="L217" s="179">
        <f t="shared" si="25"/>
        <v>2.9675464073746684E-2</v>
      </c>
      <c r="M217" s="171">
        <f t="shared" si="20"/>
        <v>313349</v>
      </c>
    </row>
    <row r="218" spans="1:13" s="20" customFormat="1" ht="31.5" hidden="1" customHeight="1">
      <c r="A218" s="167" t="s">
        <v>333</v>
      </c>
      <c r="B218" s="167" t="s">
        <v>334</v>
      </c>
      <c r="C218" s="167" t="s">
        <v>158</v>
      </c>
      <c r="D218" s="168">
        <v>264120</v>
      </c>
      <c r="E218" s="168">
        <v>257970</v>
      </c>
      <c r="F218" s="169">
        <f t="shared" si="21"/>
        <v>6150</v>
      </c>
      <c r="G218" s="170">
        <v>11020</v>
      </c>
      <c r="H218" s="170">
        <v>9010</v>
      </c>
      <c r="I218" s="169">
        <f t="shared" si="22"/>
        <v>2010</v>
      </c>
      <c r="J218" s="169">
        <f t="shared" si="23"/>
        <v>275140</v>
      </c>
      <c r="K218" s="169">
        <f t="shared" si="24"/>
        <v>8160</v>
      </c>
      <c r="L218" s="179">
        <f t="shared" si="25"/>
        <v>2.9657628843497857E-2</v>
      </c>
      <c r="M218" s="171">
        <f t="shared" si="20"/>
        <v>544027.20000000007</v>
      </c>
    </row>
    <row r="219" spans="1:13" s="20" customFormat="1" ht="31.5" hidden="1" customHeight="1">
      <c r="A219" s="167" t="s">
        <v>339</v>
      </c>
      <c r="B219" s="167" t="s">
        <v>340</v>
      </c>
      <c r="C219" s="167" t="s">
        <v>158</v>
      </c>
      <c r="D219" s="168">
        <v>157190</v>
      </c>
      <c r="E219" s="168">
        <v>153210</v>
      </c>
      <c r="F219" s="169">
        <f t="shared" si="21"/>
        <v>3980</v>
      </c>
      <c r="G219" s="170">
        <v>3690</v>
      </c>
      <c r="H219" s="170">
        <v>2900</v>
      </c>
      <c r="I219" s="169">
        <f t="shared" si="22"/>
        <v>790</v>
      </c>
      <c r="J219" s="169">
        <f t="shared" si="23"/>
        <v>160880</v>
      </c>
      <c r="K219" s="169">
        <f t="shared" si="24"/>
        <v>4770</v>
      </c>
      <c r="L219" s="179">
        <f t="shared" si="25"/>
        <v>2.9649428145201391E-2</v>
      </c>
      <c r="M219" s="171">
        <f t="shared" si="20"/>
        <v>318015.90000000002</v>
      </c>
    </row>
    <row r="220" spans="1:13" s="20" customFormat="1" ht="31.5" hidden="1" customHeight="1">
      <c r="A220" s="167" t="s">
        <v>325</v>
      </c>
      <c r="B220" s="167" t="s">
        <v>326</v>
      </c>
      <c r="C220" s="167" t="s">
        <v>158</v>
      </c>
      <c r="D220" s="168">
        <v>697820</v>
      </c>
      <c r="E220" s="168">
        <v>683400</v>
      </c>
      <c r="F220" s="169">
        <f t="shared" si="21"/>
        <v>14420</v>
      </c>
      <c r="G220" s="170">
        <v>38320</v>
      </c>
      <c r="H220" s="170">
        <v>30920</v>
      </c>
      <c r="I220" s="169">
        <f t="shared" si="22"/>
        <v>7400</v>
      </c>
      <c r="J220" s="169">
        <f t="shared" si="23"/>
        <v>736140</v>
      </c>
      <c r="K220" s="169">
        <f t="shared" si="24"/>
        <v>21820</v>
      </c>
      <c r="L220" s="179">
        <f t="shared" si="25"/>
        <v>2.9641100877550466E-2</v>
      </c>
      <c r="M220" s="171">
        <f t="shared" si="20"/>
        <v>1454739.4000000001</v>
      </c>
    </row>
    <row r="221" spans="1:13" s="20" customFormat="1" ht="31.5" hidden="1" customHeight="1">
      <c r="A221" s="167" t="s">
        <v>216</v>
      </c>
      <c r="B221" s="167" t="s">
        <v>217</v>
      </c>
      <c r="C221" s="167" t="s">
        <v>154</v>
      </c>
      <c r="D221" s="168">
        <v>239270</v>
      </c>
      <c r="E221" s="168">
        <v>234410</v>
      </c>
      <c r="F221" s="169">
        <f t="shared" si="21"/>
        <v>4860</v>
      </c>
      <c r="G221" s="170">
        <v>11320</v>
      </c>
      <c r="H221" s="170">
        <v>8760</v>
      </c>
      <c r="I221" s="169">
        <f t="shared" si="22"/>
        <v>2560</v>
      </c>
      <c r="J221" s="169">
        <f t="shared" si="23"/>
        <v>250590</v>
      </c>
      <c r="K221" s="169">
        <f t="shared" si="24"/>
        <v>7420</v>
      </c>
      <c r="L221" s="179">
        <f t="shared" si="25"/>
        <v>2.9610120116525002E-2</v>
      </c>
      <c r="M221" s="171">
        <f t="shared" si="20"/>
        <v>494691.4</v>
      </c>
    </row>
    <row r="222" spans="1:13" s="20" customFormat="1" ht="31.5" customHeight="1">
      <c r="A222" s="167" t="s">
        <v>449</v>
      </c>
      <c r="B222" s="167" t="s">
        <v>450</v>
      </c>
      <c r="C222" s="167" t="s">
        <v>160</v>
      </c>
      <c r="D222" s="168">
        <v>205500</v>
      </c>
      <c r="E222" s="168">
        <v>201460</v>
      </c>
      <c r="F222" s="169">
        <f t="shared" si="21"/>
        <v>4040</v>
      </c>
      <c r="G222" s="170">
        <v>11470</v>
      </c>
      <c r="H222" s="170">
        <v>9120</v>
      </c>
      <c r="I222" s="169">
        <f t="shared" si="22"/>
        <v>2350</v>
      </c>
      <c r="J222" s="169">
        <f t="shared" si="23"/>
        <v>216970</v>
      </c>
      <c r="K222" s="169">
        <f t="shared" si="24"/>
        <v>6390</v>
      </c>
      <c r="L222" s="179">
        <f t="shared" si="25"/>
        <v>2.9451076185647785E-2</v>
      </c>
      <c r="M222" s="171">
        <f t="shared" si="20"/>
        <v>426021.3</v>
      </c>
    </row>
    <row r="223" spans="1:13" s="20" customFormat="1" ht="31.5" hidden="1" customHeight="1">
      <c r="A223" s="167" t="s">
        <v>381</v>
      </c>
      <c r="B223" s="167" t="s">
        <v>382</v>
      </c>
      <c r="C223" s="167" t="s">
        <v>158</v>
      </c>
      <c r="D223" s="168">
        <v>222980</v>
      </c>
      <c r="E223" s="168">
        <v>217660</v>
      </c>
      <c r="F223" s="169">
        <f t="shared" si="21"/>
        <v>5320</v>
      </c>
      <c r="G223" s="170">
        <v>8320</v>
      </c>
      <c r="H223" s="170">
        <v>6840</v>
      </c>
      <c r="I223" s="169">
        <f t="shared" si="22"/>
        <v>1480</v>
      </c>
      <c r="J223" s="169">
        <f t="shared" si="23"/>
        <v>231300</v>
      </c>
      <c r="K223" s="169">
        <f t="shared" si="24"/>
        <v>6800</v>
      </c>
      <c r="L223" s="179">
        <f t="shared" si="25"/>
        <v>2.9399048854301772E-2</v>
      </c>
      <c r="M223" s="171">
        <f t="shared" si="20"/>
        <v>453356</v>
      </c>
    </row>
    <row r="224" spans="1:13" s="20" customFormat="1" ht="31.5" hidden="1" customHeight="1">
      <c r="A224" s="167" t="s">
        <v>534</v>
      </c>
      <c r="B224" s="167" t="s">
        <v>535</v>
      </c>
      <c r="C224" s="167" t="s">
        <v>453</v>
      </c>
      <c r="D224" s="168">
        <v>537470</v>
      </c>
      <c r="E224" s="168">
        <v>525720</v>
      </c>
      <c r="F224" s="169">
        <f t="shared" si="21"/>
        <v>11750</v>
      </c>
      <c r="G224" s="170">
        <v>21960</v>
      </c>
      <c r="H224" s="170">
        <v>17300</v>
      </c>
      <c r="I224" s="169">
        <f t="shared" si="22"/>
        <v>4660</v>
      </c>
      <c r="J224" s="169">
        <f t="shared" si="23"/>
        <v>559430</v>
      </c>
      <c r="K224" s="169">
        <f t="shared" si="24"/>
        <v>16410</v>
      </c>
      <c r="L224" s="179">
        <f t="shared" si="25"/>
        <v>2.9333428668466117E-2</v>
      </c>
      <c r="M224" s="171">
        <f t="shared" si="20"/>
        <v>1094054.7</v>
      </c>
    </row>
    <row r="225" spans="1:13" s="20" customFormat="1" ht="31.5" hidden="1" customHeight="1">
      <c r="A225" s="167" t="s">
        <v>369</v>
      </c>
      <c r="B225" s="167" t="s">
        <v>370</v>
      </c>
      <c r="C225" s="167" t="s">
        <v>158</v>
      </c>
      <c r="D225" s="168">
        <v>237170</v>
      </c>
      <c r="E225" s="168">
        <v>231180</v>
      </c>
      <c r="F225" s="169">
        <f t="shared" si="21"/>
        <v>5990</v>
      </c>
      <c r="G225" s="170">
        <v>5920</v>
      </c>
      <c r="H225" s="170">
        <v>4790</v>
      </c>
      <c r="I225" s="169">
        <f t="shared" si="22"/>
        <v>1130</v>
      </c>
      <c r="J225" s="169">
        <f t="shared" si="23"/>
        <v>243090</v>
      </c>
      <c r="K225" s="169">
        <f t="shared" si="24"/>
        <v>7120</v>
      </c>
      <c r="L225" s="179">
        <f t="shared" si="25"/>
        <v>2.9289563536138877E-2</v>
      </c>
      <c r="M225" s="171">
        <f t="shared" si="20"/>
        <v>474690.4</v>
      </c>
    </row>
    <row r="226" spans="1:13" s="20" customFormat="1" ht="31.5" hidden="1" customHeight="1">
      <c r="A226" s="167" t="s">
        <v>383</v>
      </c>
      <c r="B226" s="167" t="s">
        <v>384</v>
      </c>
      <c r="C226" s="167" t="s">
        <v>158</v>
      </c>
      <c r="D226" s="168">
        <v>239030</v>
      </c>
      <c r="E226" s="168">
        <v>233530</v>
      </c>
      <c r="F226" s="169">
        <f t="shared" si="21"/>
        <v>5500</v>
      </c>
      <c r="G226" s="170">
        <v>11060</v>
      </c>
      <c r="H226" s="170">
        <v>9250</v>
      </c>
      <c r="I226" s="169">
        <f t="shared" si="22"/>
        <v>1810</v>
      </c>
      <c r="J226" s="169">
        <f t="shared" si="23"/>
        <v>250090</v>
      </c>
      <c r="K226" s="169">
        <f t="shared" si="24"/>
        <v>7310</v>
      </c>
      <c r="L226" s="179">
        <f t="shared" si="25"/>
        <v>2.922947738814027E-2</v>
      </c>
      <c r="M226" s="171">
        <f t="shared" si="20"/>
        <v>487357.7</v>
      </c>
    </row>
    <row r="227" spans="1:13" s="20" customFormat="1" ht="31.5" hidden="1" customHeight="1">
      <c r="A227" s="172" t="s">
        <v>816</v>
      </c>
      <c r="B227" s="172" t="s">
        <v>817</v>
      </c>
      <c r="C227" s="172" t="s">
        <v>170</v>
      </c>
      <c r="D227" s="173">
        <v>518420</v>
      </c>
      <c r="E227" s="173">
        <v>510030</v>
      </c>
      <c r="F227" s="169">
        <f t="shared" si="21"/>
        <v>8390</v>
      </c>
      <c r="G227" s="174">
        <v>32400</v>
      </c>
      <c r="H227" s="174">
        <v>24700</v>
      </c>
      <c r="I227" s="169">
        <f t="shared" si="22"/>
        <v>7700</v>
      </c>
      <c r="J227" s="169">
        <f t="shared" si="23"/>
        <v>550820</v>
      </c>
      <c r="K227" s="169">
        <f t="shared" si="24"/>
        <v>16090</v>
      </c>
      <c r="L227" s="179">
        <f t="shared" si="25"/>
        <v>2.9210994517265169E-2</v>
      </c>
      <c r="M227" s="171">
        <f t="shared" si="20"/>
        <v>1072720.3</v>
      </c>
    </row>
    <row r="228" spans="1:13" s="20" customFormat="1" ht="31.5" hidden="1" customHeight="1">
      <c r="A228" s="167" t="s">
        <v>194</v>
      </c>
      <c r="B228" s="167" t="s">
        <v>195</v>
      </c>
      <c r="C228" s="167" t="s">
        <v>152</v>
      </c>
      <c r="D228" s="168">
        <v>432870</v>
      </c>
      <c r="E228" s="168">
        <v>423890</v>
      </c>
      <c r="F228" s="169">
        <f t="shared" si="21"/>
        <v>8980</v>
      </c>
      <c r="G228" s="170">
        <v>21500</v>
      </c>
      <c r="H228" s="170">
        <v>17230</v>
      </c>
      <c r="I228" s="169">
        <f t="shared" si="22"/>
        <v>4270</v>
      </c>
      <c r="J228" s="169">
        <f t="shared" si="23"/>
        <v>454370</v>
      </c>
      <c r="K228" s="169">
        <f t="shared" si="24"/>
        <v>13250</v>
      </c>
      <c r="L228" s="179">
        <f t="shared" si="25"/>
        <v>2.9161256244910536E-2</v>
      </c>
      <c r="M228" s="171">
        <f t="shared" si="20"/>
        <v>883377.5</v>
      </c>
    </row>
    <row r="229" spans="1:13" s="20" customFormat="1" ht="31.5" hidden="1" customHeight="1">
      <c r="A229" s="167" t="s">
        <v>476</v>
      </c>
      <c r="B229" s="167" t="s">
        <v>477</v>
      </c>
      <c r="C229" s="167" t="s">
        <v>453</v>
      </c>
      <c r="D229" s="168">
        <v>297330</v>
      </c>
      <c r="E229" s="168">
        <v>291040</v>
      </c>
      <c r="F229" s="169">
        <f t="shared" si="21"/>
        <v>6290</v>
      </c>
      <c r="G229" s="170">
        <v>14100</v>
      </c>
      <c r="H229" s="170">
        <v>11310</v>
      </c>
      <c r="I229" s="169">
        <f t="shared" si="22"/>
        <v>2790</v>
      </c>
      <c r="J229" s="169">
        <f t="shared" si="23"/>
        <v>311430</v>
      </c>
      <c r="K229" s="169">
        <f t="shared" si="24"/>
        <v>9080</v>
      </c>
      <c r="L229" s="179">
        <f t="shared" si="25"/>
        <v>2.9155829560414862E-2</v>
      </c>
      <c r="M229" s="171">
        <f t="shared" si="20"/>
        <v>605363.6</v>
      </c>
    </row>
    <row r="230" spans="1:13" s="20" customFormat="1" ht="31.5" hidden="1" customHeight="1">
      <c r="A230" s="172" t="s">
        <v>828</v>
      </c>
      <c r="B230" s="172" t="s">
        <v>829</v>
      </c>
      <c r="C230" s="172" t="s">
        <v>170</v>
      </c>
      <c r="D230" s="173">
        <v>126840</v>
      </c>
      <c r="E230" s="173">
        <v>125120</v>
      </c>
      <c r="F230" s="169">
        <f t="shared" si="21"/>
        <v>1720</v>
      </c>
      <c r="G230" s="174">
        <v>12790</v>
      </c>
      <c r="H230" s="174">
        <v>10440</v>
      </c>
      <c r="I230" s="169">
        <f t="shared" si="22"/>
        <v>2350</v>
      </c>
      <c r="J230" s="169">
        <f t="shared" si="23"/>
        <v>139630</v>
      </c>
      <c r="K230" s="169">
        <f t="shared" si="24"/>
        <v>4070</v>
      </c>
      <c r="L230" s="179">
        <f t="shared" si="25"/>
        <v>2.9148463797178257E-2</v>
      </c>
      <c r="M230" s="171">
        <f t="shared" si="20"/>
        <v>271346.90000000002</v>
      </c>
    </row>
    <row r="231" spans="1:13" s="20" customFormat="1" ht="31.5" hidden="1" customHeight="1">
      <c r="A231" s="167" t="s">
        <v>690</v>
      </c>
      <c r="B231" s="167" t="s">
        <v>691</v>
      </c>
      <c r="C231" s="167" t="s">
        <v>166</v>
      </c>
      <c r="D231" s="168">
        <v>308750</v>
      </c>
      <c r="E231" s="168">
        <v>302550</v>
      </c>
      <c r="F231" s="169">
        <f t="shared" si="21"/>
        <v>6200</v>
      </c>
      <c r="G231" s="170">
        <v>12510</v>
      </c>
      <c r="H231" s="170">
        <v>9400</v>
      </c>
      <c r="I231" s="169">
        <f t="shared" si="22"/>
        <v>3110</v>
      </c>
      <c r="J231" s="169">
        <f t="shared" si="23"/>
        <v>321260</v>
      </c>
      <c r="K231" s="169">
        <f t="shared" si="24"/>
        <v>9310</v>
      </c>
      <c r="L231" s="179">
        <f t="shared" si="25"/>
        <v>2.8979642657037914E-2</v>
      </c>
      <c r="M231" s="171">
        <f t="shared" si="20"/>
        <v>620697.70000000007</v>
      </c>
    </row>
    <row r="232" spans="1:13" s="20" customFormat="1" ht="31.5" hidden="1" customHeight="1">
      <c r="A232" s="167" t="s">
        <v>341</v>
      </c>
      <c r="B232" s="167" t="s">
        <v>342</v>
      </c>
      <c r="C232" s="167" t="s">
        <v>158</v>
      </c>
      <c r="D232" s="168">
        <v>232700</v>
      </c>
      <c r="E232" s="168">
        <v>227710</v>
      </c>
      <c r="F232" s="169">
        <f t="shared" si="21"/>
        <v>4990</v>
      </c>
      <c r="G232" s="170">
        <v>13160</v>
      </c>
      <c r="H232" s="170">
        <v>11030</v>
      </c>
      <c r="I232" s="169">
        <f t="shared" si="22"/>
        <v>2130</v>
      </c>
      <c r="J232" s="169">
        <f t="shared" si="23"/>
        <v>245860</v>
      </c>
      <c r="K232" s="169">
        <f t="shared" si="24"/>
        <v>7120</v>
      </c>
      <c r="L232" s="179">
        <f t="shared" si="25"/>
        <v>2.8959570487269177E-2</v>
      </c>
      <c r="M232" s="171">
        <f t="shared" si="20"/>
        <v>474690.4</v>
      </c>
    </row>
    <row r="233" spans="1:13" s="20" customFormat="1" ht="31.5" hidden="1" customHeight="1">
      <c r="A233" s="172" t="s">
        <v>886</v>
      </c>
      <c r="B233" s="172" t="s">
        <v>887</v>
      </c>
      <c r="C233" s="172" t="s">
        <v>172</v>
      </c>
      <c r="D233" s="173">
        <v>345670</v>
      </c>
      <c r="E233" s="173">
        <v>341260</v>
      </c>
      <c r="F233" s="169">
        <f t="shared" si="21"/>
        <v>4410</v>
      </c>
      <c r="G233" s="174">
        <v>31470</v>
      </c>
      <c r="H233" s="174">
        <v>24960</v>
      </c>
      <c r="I233" s="169">
        <f t="shared" si="22"/>
        <v>6510</v>
      </c>
      <c r="J233" s="169">
        <f t="shared" si="23"/>
        <v>377140</v>
      </c>
      <c r="K233" s="169">
        <f t="shared" si="24"/>
        <v>10920</v>
      </c>
      <c r="L233" s="179">
        <f t="shared" si="25"/>
        <v>2.8954764808824311E-2</v>
      </c>
      <c r="M233" s="171">
        <f t="shared" si="20"/>
        <v>728036.4</v>
      </c>
    </row>
    <row r="234" spans="1:13" s="20" customFormat="1" ht="31.5" hidden="1" customHeight="1">
      <c r="A234" s="167" t="s">
        <v>604</v>
      </c>
      <c r="B234" s="167" t="s">
        <v>605</v>
      </c>
      <c r="C234" s="167" t="s">
        <v>164</v>
      </c>
      <c r="D234" s="168">
        <v>389340</v>
      </c>
      <c r="E234" s="168">
        <v>383670</v>
      </c>
      <c r="F234" s="169">
        <f t="shared" si="21"/>
        <v>5670</v>
      </c>
      <c r="G234" s="170">
        <v>23440</v>
      </c>
      <c r="H234" s="170">
        <v>17200</v>
      </c>
      <c r="I234" s="169">
        <f t="shared" si="22"/>
        <v>6240</v>
      </c>
      <c r="J234" s="169">
        <f t="shared" si="23"/>
        <v>412780</v>
      </c>
      <c r="K234" s="169">
        <f t="shared" si="24"/>
        <v>11910</v>
      </c>
      <c r="L234" s="179">
        <f t="shared" si="25"/>
        <v>2.8853142109598332E-2</v>
      </c>
      <c r="M234" s="171">
        <f t="shared" si="20"/>
        <v>794039.70000000007</v>
      </c>
    </row>
    <row r="235" spans="1:13" s="20" customFormat="1" ht="31.5" hidden="1" customHeight="1">
      <c r="A235" s="167" t="s">
        <v>289</v>
      </c>
      <c r="B235" s="167" t="s">
        <v>290</v>
      </c>
      <c r="C235" s="167" t="s">
        <v>280</v>
      </c>
      <c r="D235" s="168">
        <v>123270</v>
      </c>
      <c r="E235" s="168">
        <v>120270</v>
      </c>
      <c r="F235" s="169">
        <f t="shared" si="21"/>
        <v>3000</v>
      </c>
      <c r="G235" s="170">
        <v>2830</v>
      </c>
      <c r="H235" s="170">
        <v>2200</v>
      </c>
      <c r="I235" s="169">
        <f t="shared" si="22"/>
        <v>630</v>
      </c>
      <c r="J235" s="169">
        <f t="shared" si="23"/>
        <v>126100</v>
      </c>
      <c r="K235" s="169">
        <f t="shared" si="24"/>
        <v>3630</v>
      </c>
      <c r="L235" s="179">
        <f t="shared" si="25"/>
        <v>2.8786677240285486E-2</v>
      </c>
      <c r="M235" s="171">
        <f t="shared" si="20"/>
        <v>242012.1</v>
      </c>
    </row>
    <row r="236" spans="1:13" s="20" customFormat="1" ht="31.5" hidden="1" customHeight="1">
      <c r="A236" s="167" t="s">
        <v>766</v>
      </c>
      <c r="B236" s="167" t="s">
        <v>767</v>
      </c>
      <c r="C236" s="167" t="s">
        <v>168</v>
      </c>
      <c r="D236" s="168">
        <v>220250</v>
      </c>
      <c r="E236" s="168">
        <v>217480</v>
      </c>
      <c r="F236" s="169">
        <f t="shared" si="21"/>
        <v>2770</v>
      </c>
      <c r="G236" s="170">
        <v>16660</v>
      </c>
      <c r="H236" s="170">
        <v>12620</v>
      </c>
      <c r="I236" s="169">
        <f t="shared" si="22"/>
        <v>4040</v>
      </c>
      <c r="J236" s="169">
        <f t="shared" si="23"/>
        <v>236910</v>
      </c>
      <c r="K236" s="169">
        <f t="shared" si="24"/>
        <v>6810</v>
      </c>
      <c r="L236" s="179">
        <f t="shared" si="25"/>
        <v>2.8745093073318982E-2</v>
      </c>
      <c r="M236" s="171">
        <f t="shared" si="20"/>
        <v>454022.7</v>
      </c>
    </row>
    <row r="237" spans="1:13" s="20" customFormat="1" ht="31.5" hidden="1" customHeight="1">
      <c r="A237" s="172" t="s">
        <v>898</v>
      </c>
      <c r="B237" s="172" t="s">
        <v>899</v>
      </c>
      <c r="C237" s="172" t="s">
        <v>172</v>
      </c>
      <c r="D237" s="173">
        <v>171620</v>
      </c>
      <c r="E237" s="173">
        <v>169000</v>
      </c>
      <c r="F237" s="169">
        <f t="shared" si="21"/>
        <v>2620</v>
      </c>
      <c r="G237" s="174">
        <v>11290</v>
      </c>
      <c r="H237" s="174">
        <v>8660</v>
      </c>
      <c r="I237" s="169">
        <f t="shared" si="22"/>
        <v>2630</v>
      </c>
      <c r="J237" s="169">
        <f t="shared" si="23"/>
        <v>182910</v>
      </c>
      <c r="K237" s="169">
        <f t="shared" si="24"/>
        <v>5250</v>
      </c>
      <c r="L237" s="179">
        <f t="shared" si="25"/>
        <v>2.8702640642939151E-2</v>
      </c>
      <c r="M237" s="171">
        <f t="shared" si="20"/>
        <v>350017.5</v>
      </c>
    </row>
    <row r="238" spans="1:13" s="20" customFormat="1" ht="31.5" hidden="1" customHeight="1">
      <c r="A238" s="167" t="s">
        <v>496</v>
      </c>
      <c r="B238" s="167" t="s">
        <v>497</v>
      </c>
      <c r="C238" s="167" t="s">
        <v>453</v>
      </c>
      <c r="D238" s="168">
        <v>172160</v>
      </c>
      <c r="E238" s="168">
        <v>167990</v>
      </c>
      <c r="F238" s="169">
        <f t="shared" si="21"/>
        <v>4170</v>
      </c>
      <c r="G238" s="170">
        <v>3940</v>
      </c>
      <c r="H238" s="170">
        <v>3060</v>
      </c>
      <c r="I238" s="169">
        <f t="shared" si="22"/>
        <v>880</v>
      </c>
      <c r="J238" s="169">
        <f t="shared" si="23"/>
        <v>176100</v>
      </c>
      <c r="K238" s="169">
        <f t="shared" si="24"/>
        <v>5050</v>
      </c>
      <c r="L238" s="179">
        <f t="shared" si="25"/>
        <v>2.8676888131743329E-2</v>
      </c>
      <c r="M238" s="171">
        <f t="shared" si="20"/>
        <v>336683.5</v>
      </c>
    </row>
    <row r="239" spans="1:13" s="20" customFormat="1" ht="31.5" hidden="1" customHeight="1">
      <c r="A239" s="167" t="s">
        <v>512</v>
      </c>
      <c r="B239" s="167" t="s">
        <v>513</v>
      </c>
      <c r="C239" s="167" t="s">
        <v>453</v>
      </c>
      <c r="D239" s="168">
        <v>169520</v>
      </c>
      <c r="E239" s="168">
        <v>166020</v>
      </c>
      <c r="F239" s="169">
        <f t="shared" si="21"/>
        <v>3500</v>
      </c>
      <c r="G239" s="170">
        <v>7290</v>
      </c>
      <c r="H239" s="170">
        <v>5720</v>
      </c>
      <c r="I239" s="169">
        <f t="shared" si="22"/>
        <v>1570</v>
      </c>
      <c r="J239" s="169">
        <f t="shared" si="23"/>
        <v>176810</v>
      </c>
      <c r="K239" s="169">
        <f t="shared" si="24"/>
        <v>5070</v>
      </c>
      <c r="L239" s="179">
        <f t="shared" si="25"/>
        <v>2.8674848707652283E-2</v>
      </c>
      <c r="M239" s="171">
        <f t="shared" si="20"/>
        <v>338016.9</v>
      </c>
    </row>
    <row r="240" spans="1:13" s="20" customFormat="1" ht="31.5" hidden="1" customHeight="1">
      <c r="A240" s="167" t="s">
        <v>720</v>
      </c>
      <c r="B240" s="167" t="s">
        <v>721</v>
      </c>
      <c r="C240" s="167" t="s">
        <v>166</v>
      </c>
      <c r="D240" s="168">
        <v>196530</v>
      </c>
      <c r="E240" s="168">
        <v>192800</v>
      </c>
      <c r="F240" s="169">
        <f t="shared" si="21"/>
        <v>3730</v>
      </c>
      <c r="G240" s="170">
        <v>7020</v>
      </c>
      <c r="H240" s="170">
        <v>4920</v>
      </c>
      <c r="I240" s="169">
        <f t="shared" si="22"/>
        <v>2100</v>
      </c>
      <c r="J240" s="169">
        <f t="shared" si="23"/>
        <v>203550</v>
      </c>
      <c r="K240" s="169">
        <f t="shared" si="24"/>
        <v>5830</v>
      </c>
      <c r="L240" s="179">
        <f t="shared" si="25"/>
        <v>2.8641611397690985E-2</v>
      </c>
      <c r="M240" s="171">
        <f t="shared" si="20"/>
        <v>388686.10000000003</v>
      </c>
    </row>
    <row r="241" spans="1:13" s="20" customFormat="1" ht="31.5" hidden="1" customHeight="1">
      <c r="A241" s="167" t="s">
        <v>682</v>
      </c>
      <c r="B241" s="167" t="s">
        <v>683</v>
      </c>
      <c r="C241" s="167" t="s">
        <v>166</v>
      </c>
      <c r="D241" s="168">
        <v>291150</v>
      </c>
      <c r="E241" s="168">
        <v>286910</v>
      </c>
      <c r="F241" s="169">
        <f t="shared" si="21"/>
        <v>4240</v>
      </c>
      <c r="G241" s="170">
        <v>20850</v>
      </c>
      <c r="H241" s="170">
        <v>16170</v>
      </c>
      <c r="I241" s="169">
        <f t="shared" si="22"/>
        <v>4680</v>
      </c>
      <c r="J241" s="169">
        <f t="shared" si="23"/>
        <v>312000</v>
      </c>
      <c r="K241" s="169">
        <f t="shared" si="24"/>
        <v>8920</v>
      </c>
      <c r="L241" s="179">
        <f t="shared" si="25"/>
        <v>2.8589743589743588E-2</v>
      </c>
      <c r="M241" s="171">
        <f t="shared" si="20"/>
        <v>594696.4</v>
      </c>
    </row>
    <row r="242" spans="1:13" s="20" customFormat="1" ht="31.5" hidden="1" customHeight="1">
      <c r="A242" s="167" t="s">
        <v>210</v>
      </c>
      <c r="B242" s="167" t="s">
        <v>211</v>
      </c>
      <c r="C242" s="167" t="s">
        <v>154</v>
      </c>
      <c r="D242" s="168">
        <v>395660</v>
      </c>
      <c r="E242" s="168">
        <v>388090</v>
      </c>
      <c r="F242" s="169">
        <f t="shared" si="21"/>
        <v>7570</v>
      </c>
      <c r="G242" s="170">
        <v>18530</v>
      </c>
      <c r="H242" s="170">
        <v>14290</v>
      </c>
      <c r="I242" s="169">
        <f t="shared" si="22"/>
        <v>4240</v>
      </c>
      <c r="J242" s="169">
        <f t="shared" si="23"/>
        <v>414190</v>
      </c>
      <c r="K242" s="169">
        <f t="shared" si="24"/>
        <v>11810</v>
      </c>
      <c r="L242" s="179">
        <f t="shared" si="25"/>
        <v>2.8513484149786331E-2</v>
      </c>
      <c r="M242" s="171">
        <f t="shared" si="20"/>
        <v>787372.70000000007</v>
      </c>
    </row>
    <row r="243" spans="1:13" s="20" customFormat="1" ht="31.5" hidden="1" customHeight="1">
      <c r="A243" s="167" t="s">
        <v>206</v>
      </c>
      <c r="B243" s="167" t="s">
        <v>207</v>
      </c>
      <c r="C243" s="167" t="s">
        <v>154</v>
      </c>
      <c r="D243" s="168">
        <v>658540</v>
      </c>
      <c r="E243" s="168">
        <v>645190</v>
      </c>
      <c r="F243" s="169">
        <f t="shared" si="21"/>
        <v>13350</v>
      </c>
      <c r="G243" s="170">
        <v>29630</v>
      </c>
      <c r="H243" s="170">
        <v>23360</v>
      </c>
      <c r="I243" s="169">
        <f t="shared" si="22"/>
        <v>6270</v>
      </c>
      <c r="J243" s="169">
        <f t="shared" si="23"/>
        <v>688170</v>
      </c>
      <c r="K243" s="169">
        <f t="shared" si="24"/>
        <v>19620</v>
      </c>
      <c r="L243" s="179">
        <f t="shared" si="25"/>
        <v>2.8510397140241509E-2</v>
      </c>
      <c r="M243" s="171">
        <f t="shared" si="20"/>
        <v>1308065.4000000001</v>
      </c>
    </row>
    <row r="244" spans="1:13" s="20" customFormat="1" ht="31.5" hidden="1" customHeight="1">
      <c r="A244" s="167" t="s">
        <v>578</v>
      </c>
      <c r="B244" s="167" t="s">
        <v>579</v>
      </c>
      <c r="C244" s="167" t="s">
        <v>164</v>
      </c>
      <c r="D244" s="168">
        <v>652120</v>
      </c>
      <c r="E244" s="168">
        <v>642980</v>
      </c>
      <c r="F244" s="169">
        <f t="shared" si="21"/>
        <v>9140</v>
      </c>
      <c r="G244" s="170">
        <v>36520</v>
      </c>
      <c r="H244" s="170">
        <v>26040</v>
      </c>
      <c r="I244" s="169">
        <f t="shared" si="22"/>
        <v>10480</v>
      </c>
      <c r="J244" s="169">
        <f t="shared" si="23"/>
        <v>688640</v>
      </c>
      <c r="K244" s="169">
        <f t="shared" si="24"/>
        <v>19620</v>
      </c>
      <c r="L244" s="179">
        <f t="shared" si="25"/>
        <v>2.8490938661710038E-2</v>
      </c>
      <c r="M244" s="171">
        <f t="shared" si="20"/>
        <v>1308065.4000000001</v>
      </c>
    </row>
    <row r="245" spans="1:13" s="20" customFormat="1" ht="31.5" hidden="1" customHeight="1">
      <c r="A245" s="167" t="s">
        <v>482</v>
      </c>
      <c r="B245" s="167" t="s">
        <v>483</v>
      </c>
      <c r="C245" s="167" t="s">
        <v>453</v>
      </c>
      <c r="D245" s="168">
        <v>346430</v>
      </c>
      <c r="E245" s="168">
        <v>338740</v>
      </c>
      <c r="F245" s="169">
        <f t="shared" si="21"/>
        <v>7690</v>
      </c>
      <c r="G245" s="170">
        <v>11650</v>
      </c>
      <c r="H245" s="170">
        <v>9140</v>
      </c>
      <c r="I245" s="169">
        <f t="shared" si="22"/>
        <v>2510</v>
      </c>
      <c r="J245" s="169">
        <f t="shared" si="23"/>
        <v>358080</v>
      </c>
      <c r="K245" s="169">
        <f t="shared" si="24"/>
        <v>10200</v>
      </c>
      <c r="L245" s="179">
        <f t="shared" si="25"/>
        <v>2.848525469168901E-2</v>
      </c>
      <c r="M245" s="171">
        <f t="shared" si="20"/>
        <v>680034</v>
      </c>
    </row>
    <row r="246" spans="1:13" s="20" customFormat="1" ht="31.5" hidden="1" customHeight="1">
      <c r="A246" s="167" t="s">
        <v>490</v>
      </c>
      <c r="B246" s="167" t="s">
        <v>491</v>
      </c>
      <c r="C246" s="167" t="s">
        <v>453</v>
      </c>
      <c r="D246" s="168">
        <v>131070</v>
      </c>
      <c r="E246" s="168">
        <v>128150</v>
      </c>
      <c r="F246" s="169">
        <f t="shared" si="21"/>
        <v>2920</v>
      </c>
      <c r="G246" s="170">
        <v>5150</v>
      </c>
      <c r="H246" s="170">
        <v>4190</v>
      </c>
      <c r="I246" s="169">
        <f t="shared" si="22"/>
        <v>960</v>
      </c>
      <c r="J246" s="169">
        <f t="shared" si="23"/>
        <v>136220</v>
      </c>
      <c r="K246" s="169">
        <f t="shared" si="24"/>
        <v>3880</v>
      </c>
      <c r="L246" s="179">
        <f t="shared" si="25"/>
        <v>2.8483335780355307E-2</v>
      </c>
      <c r="M246" s="171">
        <f t="shared" si="20"/>
        <v>258679.6</v>
      </c>
    </row>
    <row r="247" spans="1:13" s="20" customFormat="1" ht="31.5" hidden="1" customHeight="1">
      <c r="A247" s="167" t="s">
        <v>786</v>
      </c>
      <c r="B247" s="167" t="s">
        <v>787</v>
      </c>
      <c r="C247" s="167" t="s">
        <v>168</v>
      </c>
      <c r="D247" s="168">
        <v>193100</v>
      </c>
      <c r="E247" s="168">
        <v>188920</v>
      </c>
      <c r="F247" s="169">
        <f t="shared" si="21"/>
        <v>4180</v>
      </c>
      <c r="G247" s="170">
        <v>6770</v>
      </c>
      <c r="H247" s="170">
        <v>5260</v>
      </c>
      <c r="I247" s="169">
        <f t="shared" si="22"/>
        <v>1510</v>
      </c>
      <c r="J247" s="169">
        <f t="shared" si="23"/>
        <v>199870</v>
      </c>
      <c r="K247" s="169">
        <f t="shared" si="24"/>
        <v>5690</v>
      </c>
      <c r="L247" s="179">
        <f t="shared" si="25"/>
        <v>2.8468504527943164E-2</v>
      </c>
      <c r="M247" s="171">
        <f t="shared" si="20"/>
        <v>379352.3</v>
      </c>
    </row>
    <row r="248" spans="1:13" s="20" customFormat="1" ht="31.5" hidden="1" customHeight="1">
      <c r="A248" s="172" t="s">
        <v>818</v>
      </c>
      <c r="B248" s="172" t="s">
        <v>819</v>
      </c>
      <c r="C248" s="172" t="s">
        <v>170</v>
      </c>
      <c r="D248" s="173">
        <v>304200</v>
      </c>
      <c r="E248" s="173">
        <v>300160</v>
      </c>
      <c r="F248" s="169">
        <f t="shared" si="21"/>
        <v>4040</v>
      </c>
      <c r="G248" s="174">
        <v>24980</v>
      </c>
      <c r="H248" s="174">
        <v>19650</v>
      </c>
      <c r="I248" s="169">
        <f t="shared" si="22"/>
        <v>5330</v>
      </c>
      <c r="J248" s="169">
        <f t="shared" si="23"/>
        <v>329180</v>
      </c>
      <c r="K248" s="169">
        <f t="shared" si="24"/>
        <v>9370</v>
      </c>
      <c r="L248" s="179">
        <f t="shared" si="25"/>
        <v>2.8464669785527676E-2</v>
      </c>
      <c r="M248" s="171">
        <f t="shared" si="20"/>
        <v>624697.9</v>
      </c>
    </row>
    <row r="249" spans="1:13" s="20" customFormat="1" ht="31.5" hidden="1" customHeight="1">
      <c r="A249" s="172" t="s">
        <v>842</v>
      </c>
      <c r="B249" s="172" t="s">
        <v>843</v>
      </c>
      <c r="C249" s="172" t="s">
        <v>172</v>
      </c>
      <c r="D249" s="173">
        <v>547040</v>
      </c>
      <c r="E249" s="173">
        <v>538820</v>
      </c>
      <c r="F249" s="169">
        <f t="shared" si="21"/>
        <v>8220</v>
      </c>
      <c r="G249" s="174">
        <v>44720</v>
      </c>
      <c r="H249" s="174">
        <v>36100</v>
      </c>
      <c r="I249" s="169">
        <f t="shared" si="22"/>
        <v>8620</v>
      </c>
      <c r="J249" s="169">
        <f t="shared" si="23"/>
        <v>591760</v>
      </c>
      <c r="K249" s="169">
        <f t="shared" si="24"/>
        <v>16840</v>
      </c>
      <c r="L249" s="179">
        <f t="shared" si="25"/>
        <v>2.8457482763282412E-2</v>
      </c>
      <c r="M249" s="171">
        <f t="shared" si="20"/>
        <v>1122722.8</v>
      </c>
    </row>
    <row r="250" spans="1:13" s="20" customFormat="1" ht="31.5" hidden="1" customHeight="1">
      <c r="A250" s="167" t="s">
        <v>472</v>
      </c>
      <c r="B250" s="167" t="s">
        <v>473</v>
      </c>
      <c r="C250" s="167" t="s">
        <v>453</v>
      </c>
      <c r="D250" s="168">
        <v>315240</v>
      </c>
      <c r="E250" s="168">
        <v>307580</v>
      </c>
      <c r="F250" s="169">
        <f t="shared" si="21"/>
        <v>7660</v>
      </c>
      <c r="G250" s="170">
        <v>7300</v>
      </c>
      <c r="H250" s="170">
        <v>5790</v>
      </c>
      <c r="I250" s="169">
        <f t="shared" si="22"/>
        <v>1510</v>
      </c>
      <c r="J250" s="169">
        <f t="shared" si="23"/>
        <v>322540</v>
      </c>
      <c r="K250" s="169">
        <f t="shared" si="24"/>
        <v>9170</v>
      </c>
      <c r="L250" s="179">
        <f t="shared" si="25"/>
        <v>2.8430582253363923E-2</v>
      </c>
      <c r="M250" s="171">
        <f t="shared" ref="M250:M313" si="26">SUM(F250+I250)*66.67</f>
        <v>611363.9</v>
      </c>
    </row>
    <row r="251" spans="1:13" s="20" customFormat="1" ht="31.5" hidden="1" customHeight="1">
      <c r="A251" s="167" t="s">
        <v>634</v>
      </c>
      <c r="B251" s="167" t="s">
        <v>635</v>
      </c>
      <c r="C251" s="167" t="s">
        <v>166</v>
      </c>
      <c r="D251" s="168">
        <v>221990</v>
      </c>
      <c r="E251" s="168">
        <v>219430</v>
      </c>
      <c r="F251" s="169">
        <f t="shared" si="21"/>
        <v>2560</v>
      </c>
      <c r="G251" s="170">
        <v>14750</v>
      </c>
      <c r="H251" s="170">
        <v>10590</v>
      </c>
      <c r="I251" s="169">
        <f t="shared" si="22"/>
        <v>4160</v>
      </c>
      <c r="J251" s="169">
        <f t="shared" si="23"/>
        <v>236740</v>
      </c>
      <c r="K251" s="169">
        <f t="shared" si="24"/>
        <v>6720</v>
      </c>
      <c r="L251" s="179">
        <f t="shared" si="25"/>
        <v>2.8385570668243643E-2</v>
      </c>
      <c r="M251" s="171">
        <f t="shared" si="26"/>
        <v>448022.4</v>
      </c>
    </row>
    <row r="252" spans="1:13" s="20" customFormat="1" ht="31.5" hidden="1" customHeight="1">
      <c r="A252" s="167" t="s">
        <v>204</v>
      </c>
      <c r="B252" s="167" t="s">
        <v>205</v>
      </c>
      <c r="C252" s="167" t="s">
        <v>154</v>
      </c>
      <c r="D252" s="168">
        <v>784430</v>
      </c>
      <c r="E252" s="168">
        <v>768260</v>
      </c>
      <c r="F252" s="169">
        <f t="shared" si="21"/>
        <v>16170</v>
      </c>
      <c r="G252" s="170">
        <v>28440</v>
      </c>
      <c r="H252" s="170">
        <v>21570</v>
      </c>
      <c r="I252" s="169">
        <f t="shared" si="22"/>
        <v>6870</v>
      </c>
      <c r="J252" s="169">
        <f t="shared" si="23"/>
        <v>812870</v>
      </c>
      <c r="K252" s="169">
        <f t="shared" si="24"/>
        <v>23040</v>
      </c>
      <c r="L252" s="179">
        <f t="shared" si="25"/>
        <v>2.8344015648258638E-2</v>
      </c>
      <c r="M252" s="171">
        <f t="shared" si="26"/>
        <v>1536076.8</v>
      </c>
    </row>
    <row r="253" spans="1:13" s="20" customFormat="1" ht="31.5" hidden="1" customHeight="1">
      <c r="A253" s="167" t="s">
        <v>532</v>
      </c>
      <c r="B253" s="167" t="s">
        <v>533</v>
      </c>
      <c r="C253" s="167" t="s">
        <v>453</v>
      </c>
      <c r="D253" s="168">
        <v>188940</v>
      </c>
      <c r="E253" s="168">
        <v>184600</v>
      </c>
      <c r="F253" s="169">
        <f t="shared" si="21"/>
        <v>4340</v>
      </c>
      <c r="G253" s="170">
        <v>6170</v>
      </c>
      <c r="H253" s="170">
        <v>4980</v>
      </c>
      <c r="I253" s="169">
        <f t="shared" si="22"/>
        <v>1190</v>
      </c>
      <c r="J253" s="169">
        <f t="shared" si="23"/>
        <v>195110</v>
      </c>
      <c r="K253" s="169">
        <f t="shared" si="24"/>
        <v>5530</v>
      </c>
      <c r="L253" s="179">
        <f t="shared" si="25"/>
        <v>2.8342986007892982E-2</v>
      </c>
      <c r="M253" s="171">
        <f t="shared" si="26"/>
        <v>368685.10000000003</v>
      </c>
    </row>
    <row r="254" spans="1:13" s="20" customFormat="1" ht="31.5" hidden="1" customHeight="1">
      <c r="A254" s="167" t="s">
        <v>236</v>
      </c>
      <c r="B254" s="167" t="s">
        <v>237</v>
      </c>
      <c r="C254" s="167" t="s">
        <v>154</v>
      </c>
      <c r="D254" s="168">
        <v>584130</v>
      </c>
      <c r="E254" s="168">
        <v>572750</v>
      </c>
      <c r="F254" s="169">
        <f t="shared" si="21"/>
        <v>11380</v>
      </c>
      <c r="G254" s="170">
        <v>27870</v>
      </c>
      <c r="H254" s="170">
        <v>21910</v>
      </c>
      <c r="I254" s="169">
        <f t="shared" si="22"/>
        <v>5960</v>
      </c>
      <c r="J254" s="169">
        <f t="shared" si="23"/>
        <v>612000</v>
      </c>
      <c r="K254" s="169">
        <f t="shared" si="24"/>
        <v>17340</v>
      </c>
      <c r="L254" s="179">
        <f t="shared" si="25"/>
        <v>2.8333333333333332E-2</v>
      </c>
      <c r="M254" s="171">
        <f t="shared" si="26"/>
        <v>1156057.8</v>
      </c>
    </row>
    <row r="255" spans="1:13" s="20" customFormat="1" ht="31.5" hidden="1" customHeight="1">
      <c r="A255" s="167" t="s">
        <v>222</v>
      </c>
      <c r="B255" s="167" t="s">
        <v>223</v>
      </c>
      <c r="C255" s="167" t="s">
        <v>154</v>
      </c>
      <c r="D255" s="168">
        <v>245290</v>
      </c>
      <c r="E255" s="168">
        <v>239690</v>
      </c>
      <c r="F255" s="169">
        <f t="shared" si="21"/>
        <v>5600</v>
      </c>
      <c r="G255" s="170">
        <v>6110</v>
      </c>
      <c r="H255" s="170">
        <v>4600</v>
      </c>
      <c r="I255" s="169">
        <f t="shared" si="22"/>
        <v>1510</v>
      </c>
      <c r="J255" s="169">
        <f t="shared" si="23"/>
        <v>251400</v>
      </c>
      <c r="K255" s="169">
        <f t="shared" si="24"/>
        <v>7110</v>
      </c>
      <c r="L255" s="179">
        <f t="shared" si="25"/>
        <v>2.8281622911694511E-2</v>
      </c>
      <c r="M255" s="171">
        <f t="shared" si="26"/>
        <v>474023.7</v>
      </c>
    </row>
    <row r="256" spans="1:13" s="20" customFormat="1" ht="31.5" hidden="1" customHeight="1">
      <c r="A256" s="167" t="s">
        <v>660</v>
      </c>
      <c r="B256" s="167" t="s">
        <v>661</v>
      </c>
      <c r="C256" s="167" t="s">
        <v>166</v>
      </c>
      <c r="D256" s="168">
        <v>178460</v>
      </c>
      <c r="E256" s="168">
        <v>175810</v>
      </c>
      <c r="F256" s="169">
        <f t="shared" si="21"/>
        <v>2650</v>
      </c>
      <c r="G256" s="170">
        <v>9390</v>
      </c>
      <c r="H256" s="170">
        <v>6740</v>
      </c>
      <c r="I256" s="169">
        <f t="shared" si="22"/>
        <v>2650</v>
      </c>
      <c r="J256" s="169">
        <f t="shared" si="23"/>
        <v>187850</v>
      </c>
      <c r="K256" s="169">
        <f t="shared" si="24"/>
        <v>5300</v>
      </c>
      <c r="L256" s="179">
        <f t="shared" si="25"/>
        <v>2.8214000532339634E-2</v>
      </c>
      <c r="M256" s="171">
        <f t="shared" si="26"/>
        <v>353351</v>
      </c>
    </row>
    <row r="257" spans="1:13" s="20" customFormat="1" ht="31.5" hidden="1" customHeight="1">
      <c r="A257" s="167" t="s">
        <v>373</v>
      </c>
      <c r="B257" s="167" t="s">
        <v>374</v>
      </c>
      <c r="C257" s="167" t="s">
        <v>158</v>
      </c>
      <c r="D257" s="168">
        <v>290990</v>
      </c>
      <c r="E257" s="168">
        <v>284540</v>
      </c>
      <c r="F257" s="169">
        <f t="shared" si="21"/>
        <v>6450</v>
      </c>
      <c r="G257" s="170">
        <v>11450</v>
      </c>
      <c r="H257" s="170">
        <v>9370</v>
      </c>
      <c r="I257" s="169">
        <f t="shared" si="22"/>
        <v>2080</v>
      </c>
      <c r="J257" s="169">
        <f t="shared" si="23"/>
        <v>302440</v>
      </c>
      <c r="K257" s="169">
        <f t="shared" si="24"/>
        <v>8530</v>
      </c>
      <c r="L257" s="179">
        <f t="shared" si="25"/>
        <v>2.8203941277608783E-2</v>
      </c>
      <c r="M257" s="171">
        <f t="shared" si="26"/>
        <v>568695.1</v>
      </c>
    </row>
    <row r="258" spans="1:13" s="20" customFormat="1" ht="31.5" hidden="1" customHeight="1">
      <c r="A258" s="167" t="s">
        <v>266</v>
      </c>
      <c r="B258" s="167" t="s">
        <v>267</v>
      </c>
      <c r="C258" s="167" t="s">
        <v>154</v>
      </c>
      <c r="D258" s="168">
        <v>235780</v>
      </c>
      <c r="E258" s="168">
        <v>231280</v>
      </c>
      <c r="F258" s="169">
        <f t="shared" ref="F258:F321" si="27">SUM(D258-E258)</f>
        <v>4500</v>
      </c>
      <c r="G258" s="170">
        <v>9980</v>
      </c>
      <c r="H258" s="170">
        <v>7550</v>
      </c>
      <c r="I258" s="169">
        <f t="shared" ref="I258:I321" si="28">SUM(G258-H258)</f>
        <v>2430</v>
      </c>
      <c r="J258" s="169">
        <f t="shared" ref="J258:J321" si="29">SUM(D258,G258)</f>
        <v>245760</v>
      </c>
      <c r="K258" s="169">
        <f t="shared" ref="K258:K321" si="30">SUM(F258+I258)</f>
        <v>6930</v>
      </c>
      <c r="L258" s="179">
        <f t="shared" ref="L258:L321" si="31">SUM(K258/J258)</f>
        <v>2.81982421875E-2</v>
      </c>
      <c r="M258" s="171">
        <f t="shared" si="26"/>
        <v>462023.10000000003</v>
      </c>
    </row>
    <row r="259" spans="1:13" s="20" customFormat="1" ht="31.5" hidden="1" customHeight="1">
      <c r="A259" s="167" t="s">
        <v>678</v>
      </c>
      <c r="B259" s="167" t="s">
        <v>679</v>
      </c>
      <c r="C259" s="167" t="s">
        <v>166</v>
      </c>
      <c r="D259" s="168">
        <v>342640</v>
      </c>
      <c r="E259" s="168">
        <v>336950</v>
      </c>
      <c r="F259" s="169">
        <f t="shared" si="27"/>
        <v>5690</v>
      </c>
      <c r="G259" s="170">
        <v>16760</v>
      </c>
      <c r="H259" s="170">
        <v>12320</v>
      </c>
      <c r="I259" s="169">
        <f t="shared" si="28"/>
        <v>4440</v>
      </c>
      <c r="J259" s="169">
        <f t="shared" si="29"/>
        <v>359400</v>
      </c>
      <c r="K259" s="169">
        <f t="shared" si="30"/>
        <v>10130</v>
      </c>
      <c r="L259" s="179">
        <f t="shared" si="31"/>
        <v>2.8185865331107403E-2</v>
      </c>
      <c r="M259" s="171">
        <f t="shared" si="26"/>
        <v>675367.1</v>
      </c>
    </row>
    <row r="260" spans="1:13" s="20" customFormat="1" ht="31.5" customHeight="1">
      <c r="A260" s="167" t="s">
        <v>423</v>
      </c>
      <c r="B260" s="167" t="s">
        <v>424</v>
      </c>
      <c r="C260" s="167" t="s">
        <v>160</v>
      </c>
      <c r="D260" s="168">
        <v>293310</v>
      </c>
      <c r="E260" s="168">
        <v>286880</v>
      </c>
      <c r="F260" s="169">
        <f t="shared" si="27"/>
        <v>6430</v>
      </c>
      <c r="G260" s="170">
        <v>9680</v>
      </c>
      <c r="H260" s="170">
        <v>7570</v>
      </c>
      <c r="I260" s="169">
        <f t="shared" si="28"/>
        <v>2110</v>
      </c>
      <c r="J260" s="169">
        <f t="shared" si="29"/>
        <v>302990</v>
      </c>
      <c r="K260" s="169">
        <f t="shared" si="30"/>
        <v>8540</v>
      </c>
      <c r="L260" s="179">
        <f t="shared" si="31"/>
        <v>2.8185748704577709E-2</v>
      </c>
      <c r="M260" s="171">
        <f t="shared" si="26"/>
        <v>569361.80000000005</v>
      </c>
    </row>
    <row r="261" spans="1:13" s="20" customFormat="1" ht="31.5" hidden="1" customHeight="1">
      <c r="A261" s="167" t="s">
        <v>502</v>
      </c>
      <c r="B261" s="167" t="s">
        <v>503</v>
      </c>
      <c r="C261" s="167" t="s">
        <v>453</v>
      </c>
      <c r="D261" s="168">
        <v>292010</v>
      </c>
      <c r="E261" s="168">
        <v>285600</v>
      </c>
      <c r="F261" s="169">
        <f t="shared" si="27"/>
        <v>6410</v>
      </c>
      <c r="G261" s="170">
        <v>9450</v>
      </c>
      <c r="H261" s="170">
        <v>7370</v>
      </c>
      <c r="I261" s="169">
        <f t="shared" si="28"/>
        <v>2080</v>
      </c>
      <c r="J261" s="169">
        <f t="shared" si="29"/>
        <v>301460</v>
      </c>
      <c r="K261" s="169">
        <f t="shared" si="30"/>
        <v>8490</v>
      </c>
      <c r="L261" s="179">
        <f t="shared" si="31"/>
        <v>2.8162940356929608E-2</v>
      </c>
      <c r="M261" s="171">
        <f t="shared" si="26"/>
        <v>566028.30000000005</v>
      </c>
    </row>
    <row r="262" spans="1:13" s="20" customFormat="1" ht="31.5" customHeight="1">
      <c r="A262" s="167" t="s">
        <v>403</v>
      </c>
      <c r="B262" s="167" t="s">
        <v>404</v>
      </c>
      <c r="C262" s="167" t="s">
        <v>160</v>
      </c>
      <c r="D262" s="168">
        <v>210710</v>
      </c>
      <c r="E262" s="168">
        <v>206100</v>
      </c>
      <c r="F262" s="169">
        <f t="shared" si="27"/>
        <v>4610</v>
      </c>
      <c r="G262" s="170">
        <v>7120</v>
      </c>
      <c r="H262" s="170">
        <v>5610</v>
      </c>
      <c r="I262" s="169">
        <f t="shared" si="28"/>
        <v>1510</v>
      </c>
      <c r="J262" s="169">
        <f t="shared" si="29"/>
        <v>217830</v>
      </c>
      <c r="K262" s="169">
        <f t="shared" si="30"/>
        <v>6120</v>
      </c>
      <c r="L262" s="179">
        <f t="shared" si="31"/>
        <v>2.8095303677179453E-2</v>
      </c>
      <c r="M262" s="171">
        <f t="shared" si="26"/>
        <v>408020.4</v>
      </c>
    </row>
    <row r="263" spans="1:13" s="20" customFormat="1" ht="31.5" hidden="1" customHeight="1">
      <c r="A263" s="167" t="s">
        <v>359</v>
      </c>
      <c r="B263" s="167" t="s">
        <v>360</v>
      </c>
      <c r="C263" s="167" t="s">
        <v>158</v>
      </c>
      <c r="D263" s="168">
        <v>210570</v>
      </c>
      <c r="E263" s="168">
        <v>205950</v>
      </c>
      <c r="F263" s="169">
        <f t="shared" si="27"/>
        <v>4620</v>
      </c>
      <c r="G263" s="170">
        <v>8790</v>
      </c>
      <c r="H263" s="170">
        <v>7260</v>
      </c>
      <c r="I263" s="169">
        <f t="shared" si="28"/>
        <v>1530</v>
      </c>
      <c r="J263" s="169">
        <f t="shared" si="29"/>
        <v>219360</v>
      </c>
      <c r="K263" s="169">
        <f t="shared" si="30"/>
        <v>6150</v>
      </c>
      <c r="L263" s="179">
        <f t="shared" si="31"/>
        <v>2.8036105032822757E-2</v>
      </c>
      <c r="M263" s="171">
        <f t="shared" si="26"/>
        <v>410020.5</v>
      </c>
    </row>
    <row r="264" spans="1:13" s="20" customFormat="1" ht="31.5" hidden="1" customHeight="1">
      <c r="A264" s="167" t="s">
        <v>337</v>
      </c>
      <c r="B264" s="167" t="s">
        <v>338</v>
      </c>
      <c r="C264" s="167" t="s">
        <v>158</v>
      </c>
      <c r="D264" s="168">
        <v>225190</v>
      </c>
      <c r="E264" s="168">
        <v>220790</v>
      </c>
      <c r="F264" s="169">
        <f t="shared" si="27"/>
        <v>4400</v>
      </c>
      <c r="G264" s="170">
        <v>12510</v>
      </c>
      <c r="H264" s="170">
        <v>10270</v>
      </c>
      <c r="I264" s="169">
        <f t="shared" si="28"/>
        <v>2240</v>
      </c>
      <c r="J264" s="169">
        <f t="shared" si="29"/>
        <v>237700</v>
      </c>
      <c r="K264" s="169">
        <f t="shared" si="30"/>
        <v>6640</v>
      </c>
      <c r="L264" s="179">
        <f t="shared" si="31"/>
        <v>2.7934371055952881E-2</v>
      </c>
      <c r="M264" s="171">
        <f t="shared" si="26"/>
        <v>442688.8</v>
      </c>
    </row>
    <row r="265" spans="1:13" s="20" customFormat="1" ht="31.5" hidden="1" customHeight="1">
      <c r="A265" s="172" t="s">
        <v>860</v>
      </c>
      <c r="B265" s="172" t="s">
        <v>861</v>
      </c>
      <c r="C265" s="172" t="s">
        <v>172</v>
      </c>
      <c r="D265" s="173">
        <v>198330</v>
      </c>
      <c r="E265" s="173">
        <v>195300</v>
      </c>
      <c r="F265" s="169">
        <f t="shared" si="27"/>
        <v>3030</v>
      </c>
      <c r="G265" s="174">
        <v>10440</v>
      </c>
      <c r="H265" s="174">
        <v>7640</v>
      </c>
      <c r="I265" s="169">
        <f t="shared" si="28"/>
        <v>2800</v>
      </c>
      <c r="J265" s="169">
        <f t="shared" si="29"/>
        <v>208770</v>
      </c>
      <c r="K265" s="169">
        <f t="shared" si="30"/>
        <v>5830</v>
      </c>
      <c r="L265" s="179">
        <f t="shared" si="31"/>
        <v>2.7925468218613785E-2</v>
      </c>
      <c r="M265" s="171">
        <f t="shared" si="26"/>
        <v>388686.10000000003</v>
      </c>
    </row>
    <row r="266" spans="1:13" s="20" customFormat="1" ht="31.5" hidden="1" customHeight="1">
      <c r="A266" s="167" t="s">
        <v>389</v>
      </c>
      <c r="B266" s="167" t="s">
        <v>390</v>
      </c>
      <c r="C266" s="167" t="s">
        <v>158</v>
      </c>
      <c r="D266" s="168">
        <v>233650</v>
      </c>
      <c r="E266" s="168">
        <v>227830</v>
      </c>
      <c r="F266" s="169">
        <f t="shared" si="27"/>
        <v>5820</v>
      </c>
      <c r="G266" s="170">
        <v>4490</v>
      </c>
      <c r="H266" s="170">
        <v>3670</v>
      </c>
      <c r="I266" s="169">
        <f t="shared" si="28"/>
        <v>820</v>
      </c>
      <c r="J266" s="169">
        <f t="shared" si="29"/>
        <v>238140</v>
      </c>
      <c r="K266" s="169">
        <f t="shared" si="30"/>
        <v>6640</v>
      </c>
      <c r="L266" s="179">
        <f t="shared" si="31"/>
        <v>2.7882758041488199E-2</v>
      </c>
      <c r="M266" s="171">
        <f t="shared" si="26"/>
        <v>442688.8</v>
      </c>
    </row>
    <row r="267" spans="1:13" s="20" customFormat="1" ht="31.5" hidden="1" customHeight="1">
      <c r="A267" s="172" t="s">
        <v>814</v>
      </c>
      <c r="B267" s="172" t="s">
        <v>815</v>
      </c>
      <c r="C267" s="172" t="s">
        <v>170</v>
      </c>
      <c r="D267" s="173">
        <v>405440</v>
      </c>
      <c r="E267" s="173">
        <v>400110</v>
      </c>
      <c r="F267" s="169">
        <f t="shared" si="27"/>
        <v>5330</v>
      </c>
      <c r="G267" s="174">
        <v>26200</v>
      </c>
      <c r="H267" s="174">
        <v>19510</v>
      </c>
      <c r="I267" s="169">
        <f t="shared" si="28"/>
        <v>6690</v>
      </c>
      <c r="J267" s="169">
        <f t="shared" si="29"/>
        <v>431640</v>
      </c>
      <c r="K267" s="169">
        <f t="shared" si="30"/>
        <v>12020</v>
      </c>
      <c r="L267" s="179">
        <f t="shared" si="31"/>
        <v>2.7847280140858122E-2</v>
      </c>
      <c r="M267" s="171">
        <f t="shared" si="26"/>
        <v>801373.4</v>
      </c>
    </row>
    <row r="268" spans="1:13" s="20" customFormat="1" ht="31.5" hidden="1" customHeight="1">
      <c r="A268" s="167" t="s">
        <v>470</v>
      </c>
      <c r="B268" s="167" t="s">
        <v>471</v>
      </c>
      <c r="C268" s="167" t="s">
        <v>453</v>
      </c>
      <c r="D268" s="168">
        <v>357280</v>
      </c>
      <c r="E268" s="168">
        <v>349390</v>
      </c>
      <c r="F268" s="169">
        <f t="shared" si="27"/>
        <v>7890</v>
      </c>
      <c r="G268" s="170">
        <v>11500</v>
      </c>
      <c r="H268" s="170">
        <v>9150</v>
      </c>
      <c r="I268" s="169">
        <f t="shared" si="28"/>
        <v>2350</v>
      </c>
      <c r="J268" s="169">
        <f t="shared" si="29"/>
        <v>368780</v>
      </c>
      <c r="K268" s="169">
        <f t="shared" si="30"/>
        <v>10240</v>
      </c>
      <c r="L268" s="179">
        <f t="shared" si="31"/>
        <v>2.7767232496339282E-2</v>
      </c>
      <c r="M268" s="171">
        <f t="shared" si="26"/>
        <v>682700.80000000005</v>
      </c>
    </row>
    <row r="269" spans="1:13" s="20" customFormat="1" ht="31.5" hidden="1" customHeight="1">
      <c r="A269" s="167" t="s">
        <v>287</v>
      </c>
      <c r="B269" s="167" t="s">
        <v>288</v>
      </c>
      <c r="C269" s="167" t="s">
        <v>280</v>
      </c>
      <c r="D269" s="168">
        <v>398700</v>
      </c>
      <c r="E269" s="168">
        <v>389900</v>
      </c>
      <c r="F269" s="169">
        <f t="shared" si="27"/>
        <v>8800</v>
      </c>
      <c r="G269" s="170">
        <v>12860</v>
      </c>
      <c r="H269" s="170">
        <v>10290</v>
      </c>
      <c r="I269" s="169">
        <f t="shared" si="28"/>
        <v>2570</v>
      </c>
      <c r="J269" s="169">
        <f t="shared" si="29"/>
        <v>411560</v>
      </c>
      <c r="K269" s="169">
        <f t="shared" si="30"/>
        <v>11370</v>
      </c>
      <c r="L269" s="179">
        <f t="shared" si="31"/>
        <v>2.7626591505491301E-2</v>
      </c>
      <c r="M269" s="171">
        <f t="shared" si="26"/>
        <v>758037.9</v>
      </c>
    </row>
    <row r="270" spans="1:13" s="20" customFormat="1" ht="31.5" hidden="1" customHeight="1">
      <c r="A270" s="167" t="s">
        <v>596</v>
      </c>
      <c r="B270" s="167" t="s">
        <v>597</v>
      </c>
      <c r="C270" s="167" t="s">
        <v>164</v>
      </c>
      <c r="D270" s="168">
        <v>311660</v>
      </c>
      <c r="E270" s="168">
        <v>306740</v>
      </c>
      <c r="F270" s="169">
        <f t="shared" si="27"/>
        <v>4920</v>
      </c>
      <c r="G270" s="170">
        <v>12840</v>
      </c>
      <c r="H270" s="170">
        <v>8840</v>
      </c>
      <c r="I270" s="169">
        <f t="shared" si="28"/>
        <v>4000</v>
      </c>
      <c r="J270" s="169">
        <f t="shared" si="29"/>
        <v>324500</v>
      </c>
      <c r="K270" s="169">
        <f t="shared" si="30"/>
        <v>8920</v>
      </c>
      <c r="L270" s="179">
        <f t="shared" si="31"/>
        <v>2.74884437596302E-2</v>
      </c>
      <c r="M270" s="171">
        <f t="shared" si="26"/>
        <v>594696.4</v>
      </c>
    </row>
    <row r="271" spans="1:13" s="20" customFormat="1" ht="31.5" hidden="1" customHeight="1">
      <c r="A271" s="167" t="s">
        <v>361</v>
      </c>
      <c r="B271" s="167" t="s">
        <v>362</v>
      </c>
      <c r="C271" s="167" t="s">
        <v>158</v>
      </c>
      <c r="D271" s="168">
        <v>105420</v>
      </c>
      <c r="E271" s="168">
        <v>103080</v>
      </c>
      <c r="F271" s="169">
        <f t="shared" si="27"/>
        <v>2340</v>
      </c>
      <c r="G271" s="170">
        <v>3420</v>
      </c>
      <c r="H271" s="170">
        <v>2770</v>
      </c>
      <c r="I271" s="169">
        <f t="shared" si="28"/>
        <v>650</v>
      </c>
      <c r="J271" s="169">
        <f t="shared" si="29"/>
        <v>108840</v>
      </c>
      <c r="K271" s="169">
        <f t="shared" si="30"/>
        <v>2990</v>
      </c>
      <c r="L271" s="179">
        <f t="shared" si="31"/>
        <v>2.747151782432929E-2</v>
      </c>
      <c r="M271" s="171">
        <f t="shared" si="26"/>
        <v>199343.30000000002</v>
      </c>
    </row>
    <row r="272" spans="1:13" s="20" customFormat="1" ht="31.5" hidden="1" customHeight="1">
      <c r="A272" s="167" t="s">
        <v>772</v>
      </c>
      <c r="B272" s="167" t="s">
        <v>773</v>
      </c>
      <c r="C272" s="167" t="s">
        <v>168</v>
      </c>
      <c r="D272" s="168">
        <v>150310</v>
      </c>
      <c r="E272" s="168">
        <v>148460</v>
      </c>
      <c r="F272" s="169">
        <f t="shared" si="27"/>
        <v>1850</v>
      </c>
      <c r="G272" s="170">
        <v>10980</v>
      </c>
      <c r="H272" s="170">
        <v>8400</v>
      </c>
      <c r="I272" s="169">
        <f t="shared" si="28"/>
        <v>2580</v>
      </c>
      <c r="J272" s="169">
        <f t="shared" si="29"/>
        <v>161290</v>
      </c>
      <c r="K272" s="169">
        <f t="shared" si="30"/>
        <v>4430</v>
      </c>
      <c r="L272" s="179">
        <f t="shared" si="31"/>
        <v>2.7466054932109865E-2</v>
      </c>
      <c r="M272" s="171">
        <f t="shared" si="26"/>
        <v>295348.10000000003</v>
      </c>
    </row>
    <row r="273" spans="1:13" s="20" customFormat="1" ht="31.5" customHeight="1">
      <c r="A273" s="167" t="s">
        <v>407</v>
      </c>
      <c r="B273" s="167" t="s">
        <v>408</v>
      </c>
      <c r="C273" s="167" t="s">
        <v>160</v>
      </c>
      <c r="D273" s="168">
        <v>212390</v>
      </c>
      <c r="E273" s="168">
        <v>207610</v>
      </c>
      <c r="F273" s="169">
        <f t="shared" si="27"/>
        <v>4780</v>
      </c>
      <c r="G273" s="170">
        <v>7450</v>
      </c>
      <c r="H273" s="170">
        <v>6210</v>
      </c>
      <c r="I273" s="169">
        <f t="shared" si="28"/>
        <v>1240</v>
      </c>
      <c r="J273" s="169">
        <f t="shared" si="29"/>
        <v>219840</v>
      </c>
      <c r="K273" s="169">
        <f t="shared" si="30"/>
        <v>6020</v>
      </c>
      <c r="L273" s="179">
        <f t="shared" si="31"/>
        <v>2.7383551673944687E-2</v>
      </c>
      <c r="M273" s="171">
        <f t="shared" si="26"/>
        <v>401353.4</v>
      </c>
    </row>
    <row r="274" spans="1:13" s="20" customFormat="1" ht="31.5" hidden="1" customHeight="1">
      <c r="A274" s="172" t="s">
        <v>834</v>
      </c>
      <c r="B274" s="172" t="s">
        <v>835</v>
      </c>
      <c r="C274" s="172" t="s">
        <v>170</v>
      </c>
      <c r="D274" s="173">
        <v>195410</v>
      </c>
      <c r="E274" s="173">
        <v>192420</v>
      </c>
      <c r="F274" s="169">
        <f t="shared" si="27"/>
        <v>2990</v>
      </c>
      <c r="G274" s="174">
        <v>14660</v>
      </c>
      <c r="H274" s="174">
        <v>11900</v>
      </c>
      <c r="I274" s="169">
        <f t="shared" si="28"/>
        <v>2760</v>
      </c>
      <c r="J274" s="169">
        <f t="shared" si="29"/>
        <v>210070</v>
      </c>
      <c r="K274" s="169">
        <f t="shared" si="30"/>
        <v>5750</v>
      </c>
      <c r="L274" s="179">
        <f t="shared" si="31"/>
        <v>2.7371828438139668E-2</v>
      </c>
      <c r="M274" s="171">
        <f t="shared" si="26"/>
        <v>383352.5</v>
      </c>
    </row>
    <row r="275" spans="1:13" s="20" customFormat="1" ht="31.5" hidden="1" customHeight="1">
      <c r="A275" s="167" t="s">
        <v>258</v>
      </c>
      <c r="B275" s="167" t="s">
        <v>259</v>
      </c>
      <c r="C275" s="167" t="s">
        <v>154</v>
      </c>
      <c r="D275" s="168">
        <v>124840</v>
      </c>
      <c r="E275" s="168">
        <v>122170</v>
      </c>
      <c r="F275" s="169">
        <f t="shared" si="27"/>
        <v>2670</v>
      </c>
      <c r="G275" s="170">
        <v>2780</v>
      </c>
      <c r="H275" s="170">
        <v>1960</v>
      </c>
      <c r="I275" s="169">
        <f t="shared" si="28"/>
        <v>820</v>
      </c>
      <c r="J275" s="169">
        <f t="shared" si="29"/>
        <v>127620</v>
      </c>
      <c r="K275" s="169">
        <f t="shared" si="30"/>
        <v>3490</v>
      </c>
      <c r="L275" s="179">
        <f t="shared" si="31"/>
        <v>2.7346810844695188E-2</v>
      </c>
      <c r="M275" s="171">
        <f t="shared" si="26"/>
        <v>232678.30000000002</v>
      </c>
    </row>
    <row r="276" spans="1:13" s="20" customFormat="1" ht="31.5" hidden="1" customHeight="1">
      <c r="A276" s="167" t="s">
        <v>347</v>
      </c>
      <c r="B276" s="167" t="s">
        <v>348</v>
      </c>
      <c r="C276" s="167" t="s">
        <v>158</v>
      </c>
      <c r="D276" s="168">
        <v>214720</v>
      </c>
      <c r="E276" s="168">
        <v>209950</v>
      </c>
      <c r="F276" s="169">
        <f t="shared" si="27"/>
        <v>4770</v>
      </c>
      <c r="G276" s="170">
        <v>7640</v>
      </c>
      <c r="H276" s="170">
        <v>6330</v>
      </c>
      <c r="I276" s="169">
        <f t="shared" si="28"/>
        <v>1310</v>
      </c>
      <c r="J276" s="169">
        <f t="shared" si="29"/>
        <v>222360</v>
      </c>
      <c r="K276" s="169">
        <f t="shared" si="30"/>
        <v>6080</v>
      </c>
      <c r="L276" s="179">
        <f t="shared" si="31"/>
        <v>2.7343047310667386E-2</v>
      </c>
      <c r="M276" s="171">
        <f t="shared" si="26"/>
        <v>405353.60000000003</v>
      </c>
    </row>
    <row r="277" spans="1:13" s="20" customFormat="1" ht="31.5" hidden="1" customHeight="1">
      <c r="A277" s="167" t="s">
        <v>454</v>
      </c>
      <c r="B277" s="167" t="s">
        <v>455</v>
      </c>
      <c r="C277" s="167" t="s">
        <v>453</v>
      </c>
      <c r="D277" s="168">
        <v>567560</v>
      </c>
      <c r="E277" s="168">
        <v>555490</v>
      </c>
      <c r="F277" s="169">
        <f t="shared" si="27"/>
        <v>12070</v>
      </c>
      <c r="G277" s="170">
        <v>19480</v>
      </c>
      <c r="H277" s="170">
        <v>15510</v>
      </c>
      <c r="I277" s="169">
        <f t="shared" si="28"/>
        <v>3970</v>
      </c>
      <c r="J277" s="169">
        <f t="shared" si="29"/>
        <v>587040</v>
      </c>
      <c r="K277" s="169">
        <f t="shared" si="30"/>
        <v>16040</v>
      </c>
      <c r="L277" s="179">
        <f t="shared" si="31"/>
        <v>2.7323521395475607E-2</v>
      </c>
      <c r="M277" s="171">
        <f t="shared" si="26"/>
        <v>1069386.8</v>
      </c>
    </row>
    <row r="278" spans="1:13" s="20" customFormat="1" ht="31.5" hidden="1" customHeight="1">
      <c r="A278" s="167" t="s">
        <v>506</v>
      </c>
      <c r="B278" s="167" t="s">
        <v>507</v>
      </c>
      <c r="C278" s="167" t="s">
        <v>453</v>
      </c>
      <c r="D278" s="168">
        <v>257540</v>
      </c>
      <c r="E278" s="168">
        <v>252070</v>
      </c>
      <c r="F278" s="169">
        <f t="shared" si="27"/>
        <v>5470</v>
      </c>
      <c r="G278" s="170">
        <v>8750</v>
      </c>
      <c r="H278" s="170">
        <v>6970</v>
      </c>
      <c r="I278" s="169">
        <f t="shared" si="28"/>
        <v>1780</v>
      </c>
      <c r="J278" s="169">
        <f t="shared" si="29"/>
        <v>266290</v>
      </c>
      <c r="K278" s="169">
        <f t="shared" si="30"/>
        <v>7250</v>
      </c>
      <c r="L278" s="179">
        <f t="shared" si="31"/>
        <v>2.72259566637876E-2</v>
      </c>
      <c r="M278" s="171">
        <f t="shared" si="26"/>
        <v>483357.5</v>
      </c>
    </row>
    <row r="279" spans="1:13" s="20" customFormat="1" ht="31.5" hidden="1" customHeight="1">
      <c r="A279" s="172" t="s">
        <v>874</v>
      </c>
      <c r="B279" s="172" t="s">
        <v>875</v>
      </c>
      <c r="C279" s="172" t="s">
        <v>172</v>
      </c>
      <c r="D279" s="173">
        <v>166060</v>
      </c>
      <c r="E279" s="173">
        <v>163430</v>
      </c>
      <c r="F279" s="169">
        <f t="shared" si="27"/>
        <v>2630</v>
      </c>
      <c r="G279" s="174">
        <v>8790</v>
      </c>
      <c r="H279" s="174">
        <v>6660</v>
      </c>
      <c r="I279" s="169">
        <f t="shared" si="28"/>
        <v>2130</v>
      </c>
      <c r="J279" s="169">
        <f t="shared" si="29"/>
        <v>174850</v>
      </c>
      <c r="K279" s="169">
        <f t="shared" si="30"/>
        <v>4760</v>
      </c>
      <c r="L279" s="179">
        <f t="shared" si="31"/>
        <v>2.7223334286531311E-2</v>
      </c>
      <c r="M279" s="171">
        <f t="shared" si="26"/>
        <v>317349.2</v>
      </c>
    </row>
    <row r="280" spans="1:13" s="20" customFormat="1" ht="31.5" hidden="1" customHeight="1">
      <c r="A280" s="167" t="s">
        <v>778</v>
      </c>
      <c r="B280" s="167" t="s">
        <v>779</v>
      </c>
      <c r="C280" s="167" t="s">
        <v>168</v>
      </c>
      <c r="D280" s="168">
        <v>203820</v>
      </c>
      <c r="E280" s="168">
        <v>199630</v>
      </c>
      <c r="F280" s="169">
        <f t="shared" si="27"/>
        <v>4190</v>
      </c>
      <c r="G280" s="170">
        <v>6790</v>
      </c>
      <c r="H280" s="170">
        <v>5260</v>
      </c>
      <c r="I280" s="169">
        <f t="shared" si="28"/>
        <v>1530</v>
      </c>
      <c r="J280" s="169">
        <f t="shared" si="29"/>
        <v>210610</v>
      </c>
      <c r="K280" s="169">
        <f t="shared" si="30"/>
        <v>5720</v>
      </c>
      <c r="L280" s="179">
        <f t="shared" si="31"/>
        <v>2.715920421632401E-2</v>
      </c>
      <c r="M280" s="171">
        <f t="shared" si="26"/>
        <v>381352.4</v>
      </c>
    </row>
    <row r="281" spans="1:13" s="20" customFormat="1" ht="31.5" hidden="1" customHeight="1">
      <c r="A281" s="167" t="s">
        <v>790</v>
      </c>
      <c r="B281" s="167" t="s">
        <v>791</v>
      </c>
      <c r="C281" s="167" t="s">
        <v>168</v>
      </c>
      <c r="D281" s="168">
        <v>260620</v>
      </c>
      <c r="E281" s="168">
        <v>257160</v>
      </c>
      <c r="F281" s="169">
        <f t="shared" si="27"/>
        <v>3460</v>
      </c>
      <c r="G281" s="170">
        <v>18420</v>
      </c>
      <c r="H281" s="170">
        <v>14310</v>
      </c>
      <c r="I281" s="169">
        <f t="shared" si="28"/>
        <v>4110</v>
      </c>
      <c r="J281" s="169">
        <f t="shared" si="29"/>
        <v>279040</v>
      </c>
      <c r="K281" s="169">
        <f t="shared" si="30"/>
        <v>7570</v>
      </c>
      <c r="L281" s="179">
        <f t="shared" si="31"/>
        <v>2.7128727064220183E-2</v>
      </c>
      <c r="M281" s="171">
        <f t="shared" si="26"/>
        <v>504691.9</v>
      </c>
    </row>
    <row r="282" spans="1:13" s="20" customFormat="1" ht="31.5" hidden="1" customHeight="1">
      <c r="A282" s="167" t="s">
        <v>784</v>
      </c>
      <c r="B282" s="167" t="s">
        <v>785</v>
      </c>
      <c r="C282" s="167" t="s">
        <v>168</v>
      </c>
      <c r="D282" s="168">
        <v>247950</v>
      </c>
      <c r="E282" s="168">
        <v>242880</v>
      </c>
      <c r="F282" s="169">
        <f t="shared" si="27"/>
        <v>5070</v>
      </c>
      <c r="G282" s="170">
        <v>9760</v>
      </c>
      <c r="H282" s="170">
        <v>7840</v>
      </c>
      <c r="I282" s="169">
        <f t="shared" si="28"/>
        <v>1920</v>
      </c>
      <c r="J282" s="169">
        <f t="shared" si="29"/>
        <v>257710</v>
      </c>
      <c r="K282" s="169">
        <f t="shared" si="30"/>
        <v>6990</v>
      </c>
      <c r="L282" s="179">
        <f t="shared" si="31"/>
        <v>2.7123510923130652E-2</v>
      </c>
      <c r="M282" s="171">
        <f t="shared" si="26"/>
        <v>466023.3</v>
      </c>
    </row>
    <row r="283" spans="1:13" s="20" customFormat="1" ht="31.5" hidden="1" customHeight="1">
      <c r="A283" s="167" t="s">
        <v>614</v>
      </c>
      <c r="B283" s="167" t="s">
        <v>615</v>
      </c>
      <c r="C283" s="167" t="s">
        <v>166</v>
      </c>
      <c r="D283" s="168">
        <v>326940</v>
      </c>
      <c r="E283" s="168">
        <v>322960</v>
      </c>
      <c r="F283" s="169">
        <f t="shared" si="27"/>
        <v>3980</v>
      </c>
      <c r="G283" s="170">
        <v>23660</v>
      </c>
      <c r="H283" s="170">
        <v>18170</v>
      </c>
      <c r="I283" s="169">
        <f t="shared" si="28"/>
        <v>5490</v>
      </c>
      <c r="J283" s="169">
        <f t="shared" si="29"/>
        <v>350600</v>
      </c>
      <c r="K283" s="169">
        <f t="shared" si="30"/>
        <v>9470</v>
      </c>
      <c r="L283" s="179">
        <f t="shared" si="31"/>
        <v>2.7010838562464348E-2</v>
      </c>
      <c r="M283" s="171">
        <f t="shared" si="26"/>
        <v>631364.9</v>
      </c>
    </row>
    <row r="284" spans="1:13" s="20" customFormat="1" ht="31.5" hidden="1" customHeight="1">
      <c r="A284" s="167" t="s">
        <v>738</v>
      </c>
      <c r="B284" s="167" t="s">
        <v>739</v>
      </c>
      <c r="C284" s="167" t="s">
        <v>168</v>
      </c>
      <c r="D284" s="168">
        <v>825920</v>
      </c>
      <c r="E284" s="168">
        <v>813980</v>
      </c>
      <c r="F284" s="169">
        <f t="shared" si="27"/>
        <v>11940</v>
      </c>
      <c r="G284" s="170">
        <v>42840</v>
      </c>
      <c r="H284" s="170">
        <v>31350</v>
      </c>
      <c r="I284" s="169">
        <f t="shared" si="28"/>
        <v>11490</v>
      </c>
      <c r="J284" s="169">
        <f t="shared" si="29"/>
        <v>868760</v>
      </c>
      <c r="K284" s="169">
        <f t="shared" si="30"/>
        <v>23430</v>
      </c>
      <c r="L284" s="179">
        <f t="shared" si="31"/>
        <v>2.6969473732676458E-2</v>
      </c>
      <c r="M284" s="171">
        <f t="shared" si="26"/>
        <v>1562078.1</v>
      </c>
    </row>
    <row r="285" spans="1:13" s="20" customFormat="1" ht="31.5" hidden="1" customHeight="1">
      <c r="A285" s="167" t="s">
        <v>480</v>
      </c>
      <c r="B285" s="167" t="s">
        <v>481</v>
      </c>
      <c r="C285" s="167" t="s">
        <v>453</v>
      </c>
      <c r="D285" s="168">
        <v>169370</v>
      </c>
      <c r="E285" s="168">
        <v>166020</v>
      </c>
      <c r="F285" s="169">
        <f t="shared" si="27"/>
        <v>3350</v>
      </c>
      <c r="G285" s="170">
        <v>8850</v>
      </c>
      <c r="H285" s="170">
        <v>7400</v>
      </c>
      <c r="I285" s="169">
        <f t="shared" si="28"/>
        <v>1450</v>
      </c>
      <c r="J285" s="169">
        <f t="shared" si="29"/>
        <v>178220</v>
      </c>
      <c r="K285" s="169">
        <f t="shared" si="30"/>
        <v>4800</v>
      </c>
      <c r="L285" s="179">
        <f t="shared" si="31"/>
        <v>2.6933004152171473E-2</v>
      </c>
      <c r="M285" s="171">
        <f t="shared" si="26"/>
        <v>320016</v>
      </c>
    </row>
    <row r="286" spans="1:13" s="20" customFormat="1" ht="31.5" hidden="1" customHeight="1">
      <c r="A286" s="172" t="s">
        <v>812</v>
      </c>
      <c r="B286" s="172" t="s">
        <v>813</v>
      </c>
      <c r="C286" s="172" t="s">
        <v>170</v>
      </c>
      <c r="D286" s="173">
        <v>292060</v>
      </c>
      <c r="E286" s="173">
        <v>288060</v>
      </c>
      <c r="F286" s="169">
        <f t="shared" si="27"/>
        <v>4000</v>
      </c>
      <c r="G286" s="174">
        <v>19140</v>
      </c>
      <c r="H286" s="174">
        <v>14790</v>
      </c>
      <c r="I286" s="169">
        <f t="shared" si="28"/>
        <v>4350</v>
      </c>
      <c r="J286" s="169">
        <f t="shared" si="29"/>
        <v>311200</v>
      </c>
      <c r="K286" s="169">
        <f t="shared" si="30"/>
        <v>8350</v>
      </c>
      <c r="L286" s="179">
        <f t="shared" si="31"/>
        <v>2.6831619537275066E-2</v>
      </c>
      <c r="M286" s="171">
        <f t="shared" si="26"/>
        <v>556694.5</v>
      </c>
    </row>
    <row r="287" spans="1:13" s="20" customFormat="1" ht="31.5" customHeight="1">
      <c r="A287" s="167" t="s">
        <v>439</v>
      </c>
      <c r="B287" s="167" t="s">
        <v>440</v>
      </c>
      <c r="C287" s="167" t="s">
        <v>160</v>
      </c>
      <c r="D287" s="168">
        <v>186790</v>
      </c>
      <c r="E287" s="168">
        <v>182650</v>
      </c>
      <c r="F287" s="169">
        <f t="shared" si="27"/>
        <v>4140</v>
      </c>
      <c r="G287" s="170">
        <v>4690</v>
      </c>
      <c r="H287" s="170">
        <v>3700</v>
      </c>
      <c r="I287" s="169">
        <f t="shared" si="28"/>
        <v>990</v>
      </c>
      <c r="J287" s="169">
        <f t="shared" si="29"/>
        <v>191480</v>
      </c>
      <c r="K287" s="169">
        <f t="shared" si="30"/>
        <v>5130</v>
      </c>
      <c r="L287" s="179">
        <f t="shared" si="31"/>
        <v>2.6791309797367872E-2</v>
      </c>
      <c r="M287" s="171">
        <f t="shared" si="26"/>
        <v>342017.10000000003</v>
      </c>
    </row>
    <row r="288" spans="1:13" s="20" customFormat="1" ht="31.5" hidden="1" customHeight="1">
      <c r="A288" s="167" t="s">
        <v>246</v>
      </c>
      <c r="B288" s="167" t="s">
        <v>247</v>
      </c>
      <c r="C288" s="167" t="s">
        <v>154</v>
      </c>
      <c r="D288" s="168">
        <v>228910</v>
      </c>
      <c r="E288" s="168">
        <v>224590</v>
      </c>
      <c r="F288" s="169">
        <f t="shared" si="27"/>
        <v>4320</v>
      </c>
      <c r="G288" s="170">
        <v>9160</v>
      </c>
      <c r="H288" s="170">
        <v>7110</v>
      </c>
      <c r="I288" s="169">
        <f t="shared" si="28"/>
        <v>2050</v>
      </c>
      <c r="J288" s="169">
        <f t="shared" si="29"/>
        <v>238070</v>
      </c>
      <c r="K288" s="169">
        <f t="shared" si="30"/>
        <v>6370</v>
      </c>
      <c r="L288" s="179">
        <f t="shared" si="31"/>
        <v>2.6756836224639813E-2</v>
      </c>
      <c r="M288" s="171">
        <f t="shared" si="26"/>
        <v>424687.9</v>
      </c>
    </row>
    <row r="289" spans="1:13" s="20" customFormat="1" ht="31.5" hidden="1" customHeight="1">
      <c r="A289" s="167" t="s">
        <v>672</v>
      </c>
      <c r="B289" s="167" t="s">
        <v>673</v>
      </c>
      <c r="C289" s="167" t="s">
        <v>166</v>
      </c>
      <c r="D289" s="168">
        <v>251880</v>
      </c>
      <c r="E289" s="168">
        <v>248540</v>
      </c>
      <c r="F289" s="169">
        <f t="shared" si="27"/>
        <v>3340</v>
      </c>
      <c r="G289" s="170">
        <v>15600</v>
      </c>
      <c r="H289" s="170">
        <v>11790</v>
      </c>
      <c r="I289" s="169">
        <f t="shared" si="28"/>
        <v>3810</v>
      </c>
      <c r="J289" s="169">
        <f t="shared" si="29"/>
        <v>267480</v>
      </c>
      <c r="K289" s="169">
        <f t="shared" si="30"/>
        <v>7150</v>
      </c>
      <c r="L289" s="179">
        <f t="shared" si="31"/>
        <v>2.6730970539853446E-2</v>
      </c>
      <c r="M289" s="171">
        <f t="shared" si="26"/>
        <v>476690.5</v>
      </c>
    </row>
    <row r="290" spans="1:13" s="20" customFormat="1" ht="31.5" hidden="1" customHeight="1">
      <c r="A290" s="167" t="s">
        <v>520</v>
      </c>
      <c r="B290" s="167" t="s">
        <v>521</v>
      </c>
      <c r="C290" s="167" t="s">
        <v>453</v>
      </c>
      <c r="D290" s="168">
        <v>268270</v>
      </c>
      <c r="E290" s="168">
        <v>261970</v>
      </c>
      <c r="F290" s="169">
        <f t="shared" si="27"/>
        <v>6300</v>
      </c>
      <c r="G290" s="170">
        <v>6150</v>
      </c>
      <c r="H290" s="170">
        <v>5140</v>
      </c>
      <c r="I290" s="169">
        <f t="shared" si="28"/>
        <v>1010</v>
      </c>
      <c r="J290" s="169">
        <f t="shared" si="29"/>
        <v>274420</v>
      </c>
      <c r="K290" s="169">
        <f t="shared" si="30"/>
        <v>7310</v>
      </c>
      <c r="L290" s="179">
        <f t="shared" si="31"/>
        <v>2.663800014576197E-2</v>
      </c>
      <c r="M290" s="171">
        <f t="shared" si="26"/>
        <v>487357.7</v>
      </c>
    </row>
    <row r="291" spans="1:13" s="20" customFormat="1" ht="31.5" hidden="1" customHeight="1">
      <c r="A291" s="167" t="s">
        <v>748</v>
      </c>
      <c r="B291" s="167" t="s">
        <v>749</v>
      </c>
      <c r="C291" s="167" t="s">
        <v>168</v>
      </c>
      <c r="D291" s="168">
        <v>450360</v>
      </c>
      <c r="E291" s="168">
        <v>444130</v>
      </c>
      <c r="F291" s="169">
        <f t="shared" si="27"/>
        <v>6230</v>
      </c>
      <c r="G291" s="170">
        <v>22540</v>
      </c>
      <c r="H291" s="170">
        <v>16200</v>
      </c>
      <c r="I291" s="169">
        <f t="shared" si="28"/>
        <v>6340</v>
      </c>
      <c r="J291" s="169">
        <f t="shared" si="29"/>
        <v>472900</v>
      </c>
      <c r="K291" s="169">
        <f t="shared" si="30"/>
        <v>12570</v>
      </c>
      <c r="L291" s="179">
        <f t="shared" si="31"/>
        <v>2.6580672446606047E-2</v>
      </c>
      <c r="M291" s="171">
        <f t="shared" si="26"/>
        <v>838041.9</v>
      </c>
    </row>
    <row r="292" spans="1:13" s="20" customFormat="1" ht="31.5" hidden="1" customHeight="1">
      <c r="A292" s="167" t="s">
        <v>752</v>
      </c>
      <c r="B292" s="167" t="s">
        <v>753</v>
      </c>
      <c r="C292" s="167" t="s">
        <v>168</v>
      </c>
      <c r="D292" s="168">
        <v>555950</v>
      </c>
      <c r="E292" s="168">
        <v>545470</v>
      </c>
      <c r="F292" s="169">
        <f t="shared" si="27"/>
        <v>10480</v>
      </c>
      <c r="G292" s="170">
        <v>21010</v>
      </c>
      <c r="H292" s="170">
        <v>16220</v>
      </c>
      <c r="I292" s="169">
        <f t="shared" si="28"/>
        <v>4790</v>
      </c>
      <c r="J292" s="169">
        <f t="shared" si="29"/>
        <v>576960</v>
      </c>
      <c r="K292" s="169">
        <f t="shared" si="30"/>
        <v>15270</v>
      </c>
      <c r="L292" s="179">
        <f t="shared" si="31"/>
        <v>2.6466306156405991E-2</v>
      </c>
      <c r="M292" s="171">
        <f t="shared" si="26"/>
        <v>1018050.9</v>
      </c>
    </row>
    <row r="293" spans="1:13" s="20" customFormat="1" ht="31.5" hidden="1" customHeight="1">
      <c r="A293" s="167" t="s">
        <v>612</v>
      </c>
      <c r="B293" s="167" t="s">
        <v>613</v>
      </c>
      <c r="C293" s="167" t="s">
        <v>166</v>
      </c>
      <c r="D293" s="168">
        <v>1023330</v>
      </c>
      <c r="E293" s="168">
        <v>1004390</v>
      </c>
      <c r="F293" s="169">
        <f t="shared" si="27"/>
        <v>18940</v>
      </c>
      <c r="G293" s="170">
        <v>35240</v>
      </c>
      <c r="H293" s="170">
        <v>26220</v>
      </c>
      <c r="I293" s="169">
        <f t="shared" si="28"/>
        <v>9020</v>
      </c>
      <c r="J293" s="169">
        <f t="shared" si="29"/>
        <v>1058570</v>
      </c>
      <c r="K293" s="169">
        <f t="shared" si="30"/>
        <v>27960</v>
      </c>
      <c r="L293" s="179">
        <f t="shared" si="31"/>
        <v>2.6412991110649271E-2</v>
      </c>
      <c r="M293" s="171">
        <f t="shared" si="26"/>
        <v>1864093.2</v>
      </c>
    </row>
    <row r="294" spans="1:13" s="20" customFormat="1" ht="31.5" hidden="1" customHeight="1">
      <c r="A294" s="167" t="s">
        <v>508</v>
      </c>
      <c r="B294" s="167" t="s">
        <v>509</v>
      </c>
      <c r="C294" s="167" t="s">
        <v>453</v>
      </c>
      <c r="D294" s="168">
        <v>275580</v>
      </c>
      <c r="E294" s="168">
        <v>269750</v>
      </c>
      <c r="F294" s="169">
        <f t="shared" si="27"/>
        <v>5830</v>
      </c>
      <c r="G294" s="170">
        <v>6480</v>
      </c>
      <c r="H294" s="170">
        <v>4870</v>
      </c>
      <c r="I294" s="169">
        <f t="shared" si="28"/>
        <v>1610</v>
      </c>
      <c r="J294" s="169">
        <f t="shared" si="29"/>
        <v>282060</v>
      </c>
      <c r="K294" s="169">
        <f t="shared" si="30"/>
        <v>7440</v>
      </c>
      <c r="L294" s="179">
        <f t="shared" si="31"/>
        <v>2.637736651776218E-2</v>
      </c>
      <c r="M294" s="171">
        <f t="shared" si="26"/>
        <v>496024.8</v>
      </c>
    </row>
    <row r="295" spans="1:13" s="20" customFormat="1" ht="31.5" hidden="1" customHeight="1">
      <c r="A295" s="167" t="s">
        <v>355</v>
      </c>
      <c r="B295" s="167" t="s">
        <v>356</v>
      </c>
      <c r="C295" s="167" t="s">
        <v>158</v>
      </c>
      <c r="D295" s="168">
        <v>227910</v>
      </c>
      <c r="E295" s="168">
        <v>223030</v>
      </c>
      <c r="F295" s="169">
        <f t="shared" si="27"/>
        <v>4880</v>
      </c>
      <c r="G295" s="170">
        <v>7200</v>
      </c>
      <c r="H295" s="170">
        <v>5880</v>
      </c>
      <c r="I295" s="169">
        <f t="shared" si="28"/>
        <v>1320</v>
      </c>
      <c r="J295" s="169">
        <f t="shared" si="29"/>
        <v>235110</v>
      </c>
      <c r="K295" s="169">
        <f t="shared" si="30"/>
        <v>6200</v>
      </c>
      <c r="L295" s="179">
        <f t="shared" si="31"/>
        <v>2.6370635021904641E-2</v>
      </c>
      <c r="M295" s="171">
        <f t="shared" si="26"/>
        <v>413354</v>
      </c>
    </row>
    <row r="296" spans="1:13" s="20" customFormat="1" ht="31.5" hidden="1" customHeight="1">
      <c r="A296" s="167" t="s">
        <v>762</v>
      </c>
      <c r="B296" s="167" t="s">
        <v>763</v>
      </c>
      <c r="C296" s="167" t="s">
        <v>168</v>
      </c>
      <c r="D296" s="168">
        <v>253310</v>
      </c>
      <c r="E296" s="168">
        <v>249570</v>
      </c>
      <c r="F296" s="169">
        <f t="shared" si="27"/>
        <v>3740</v>
      </c>
      <c r="G296" s="170">
        <v>13930</v>
      </c>
      <c r="H296" s="170">
        <v>10650</v>
      </c>
      <c r="I296" s="169">
        <f t="shared" si="28"/>
        <v>3280</v>
      </c>
      <c r="J296" s="169">
        <f t="shared" si="29"/>
        <v>267240</v>
      </c>
      <c r="K296" s="169">
        <f t="shared" si="30"/>
        <v>7020</v>
      </c>
      <c r="L296" s="179">
        <f t="shared" si="31"/>
        <v>2.6268522676246072E-2</v>
      </c>
      <c r="M296" s="171">
        <f t="shared" si="26"/>
        <v>468023.4</v>
      </c>
    </row>
    <row r="297" spans="1:13" s="20" customFormat="1" ht="31.5" hidden="1" customHeight="1">
      <c r="A297" s="167" t="s">
        <v>794</v>
      </c>
      <c r="B297" s="167" t="s">
        <v>795</v>
      </c>
      <c r="C297" s="167" t="s">
        <v>168</v>
      </c>
      <c r="D297" s="168">
        <v>364700</v>
      </c>
      <c r="E297" s="168">
        <v>359240</v>
      </c>
      <c r="F297" s="169">
        <f t="shared" si="27"/>
        <v>5460</v>
      </c>
      <c r="G297" s="170">
        <v>21410</v>
      </c>
      <c r="H297" s="170">
        <v>16750</v>
      </c>
      <c r="I297" s="169">
        <f t="shared" si="28"/>
        <v>4660</v>
      </c>
      <c r="J297" s="169">
        <f t="shared" si="29"/>
        <v>386110</v>
      </c>
      <c r="K297" s="169">
        <f t="shared" si="30"/>
        <v>10120</v>
      </c>
      <c r="L297" s="179">
        <f t="shared" si="31"/>
        <v>2.6210147367330554E-2</v>
      </c>
      <c r="M297" s="171">
        <f t="shared" si="26"/>
        <v>674700.4</v>
      </c>
    </row>
    <row r="298" spans="1:13" s="20" customFormat="1" ht="31.5" hidden="1" customHeight="1">
      <c r="A298" s="172" t="s">
        <v>830</v>
      </c>
      <c r="B298" s="172" t="s">
        <v>831</v>
      </c>
      <c r="C298" s="172" t="s">
        <v>170</v>
      </c>
      <c r="D298" s="173">
        <v>371630</v>
      </c>
      <c r="E298" s="173">
        <v>366230</v>
      </c>
      <c r="F298" s="169">
        <f t="shared" si="27"/>
        <v>5400</v>
      </c>
      <c r="G298" s="174">
        <v>28380</v>
      </c>
      <c r="H298" s="174">
        <v>23310</v>
      </c>
      <c r="I298" s="169">
        <f t="shared" si="28"/>
        <v>5070</v>
      </c>
      <c r="J298" s="169">
        <f t="shared" si="29"/>
        <v>400010</v>
      </c>
      <c r="K298" s="169">
        <f t="shared" si="30"/>
        <v>10470</v>
      </c>
      <c r="L298" s="179">
        <f t="shared" si="31"/>
        <v>2.6174345641358968E-2</v>
      </c>
      <c r="M298" s="171">
        <f t="shared" si="26"/>
        <v>698034.9</v>
      </c>
    </row>
    <row r="299" spans="1:13" s="20" customFormat="1" ht="31.5" hidden="1" customHeight="1">
      <c r="A299" s="167" t="s">
        <v>788</v>
      </c>
      <c r="B299" s="167" t="s">
        <v>789</v>
      </c>
      <c r="C299" s="167" t="s">
        <v>168</v>
      </c>
      <c r="D299" s="168">
        <v>245250</v>
      </c>
      <c r="E299" s="168">
        <v>242130</v>
      </c>
      <c r="F299" s="169">
        <f t="shared" si="27"/>
        <v>3120</v>
      </c>
      <c r="G299" s="170">
        <v>15840</v>
      </c>
      <c r="H299" s="170">
        <v>12150</v>
      </c>
      <c r="I299" s="169">
        <f t="shared" si="28"/>
        <v>3690</v>
      </c>
      <c r="J299" s="169">
        <f t="shared" si="29"/>
        <v>261090</v>
      </c>
      <c r="K299" s="169">
        <f t="shared" si="30"/>
        <v>6810</v>
      </c>
      <c r="L299" s="179">
        <f t="shared" si="31"/>
        <v>2.6082959898885441E-2</v>
      </c>
      <c r="M299" s="171">
        <f t="shared" si="26"/>
        <v>454022.7</v>
      </c>
    </row>
    <row r="300" spans="1:13" s="20" customFormat="1" ht="31.5" hidden="1" customHeight="1">
      <c r="A300" s="167" t="s">
        <v>262</v>
      </c>
      <c r="B300" s="167" t="s">
        <v>263</v>
      </c>
      <c r="C300" s="167" t="s">
        <v>154</v>
      </c>
      <c r="D300" s="168">
        <v>226300</v>
      </c>
      <c r="E300" s="168">
        <v>221900</v>
      </c>
      <c r="F300" s="169">
        <f t="shared" si="27"/>
        <v>4400</v>
      </c>
      <c r="G300" s="170">
        <v>7620</v>
      </c>
      <c r="H300" s="170">
        <v>5920</v>
      </c>
      <c r="I300" s="169">
        <f t="shared" si="28"/>
        <v>1700</v>
      </c>
      <c r="J300" s="169">
        <f t="shared" si="29"/>
        <v>233920</v>
      </c>
      <c r="K300" s="169">
        <f t="shared" si="30"/>
        <v>6100</v>
      </c>
      <c r="L300" s="179">
        <f t="shared" si="31"/>
        <v>2.6077291381668945E-2</v>
      </c>
      <c r="M300" s="171">
        <f t="shared" si="26"/>
        <v>406687</v>
      </c>
    </row>
    <row r="301" spans="1:13" s="20" customFormat="1" ht="31.5" hidden="1" customHeight="1">
      <c r="A301" s="167" t="s">
        <v>742</v>
      </c>
      <c r="B301" s="167" t="s">
        <v>743</v>
      </c>
      <c r="C301" s="167" t="s">
        <v>168</v>
      </c>
      <c r="D301" s="168">
        <v>1304660</v>
      </c>
      <c r="E301" s="168">
        <v>1289600</v>
      </c>
      <c r="F301" s="169">
        <f t="shared" si="27"/>
        <v>15060</v>
      </c>
      <c r="G301" s="170">
        <v>98880</v>
      </c>
      <c r="H301" s="170">
        <v>77360</v>
      </c>
      <c r="I301" s="169">
        <f t="shared" si="28"/>
        <v>21520</v>
      </c>
      <c r="J301" s="169">
        <f t="shared" si="29"/>
        <v>1403540</v>
      </c>
      <c r="K301" s="169">
        <f t="shared" si="30"/>
        <v>36580</v>
      </c>
      <c r="L301" s="179">
        <f t="shared" si="31"/>
        <v>2.6062670105590151E-2</v>
      </c>
      <c r="M301" s="171">
        <f t="shared" si="26"/>
        <v>2438788.6</v>
      </c>
    </row>
    <row r="302" spans="1:13" s="20" customFormat="1" ht="31.5" customHeight="1">
      <c r="A302" s="167" t="s">
        <v>413</v>
      </c>
      <c r="B302" s="167" t="s">
        <v>414</v>
      </c>
      <c r="C302" s="167" t="s">
        <v>160</v>
      </c>
      <c r="D302" s="168">
        <v>153400</v>
      </c>
      <c r="E302" s="168">
        <v>150290</v>
      </c>
      <c r="F302" s="169">
        <f t="shared" si="27"/>
        <v>3110</v>
      </c>
      <c r="G302" s="170">
        <v>8540</v>
      </c>
      <c r="H302" s="170">
        <v>7430</v>
      </c>
      <c r="I302" s="169">
        <f t="shared" si="28"/>
        <v>1110</v>
      </c>
      <c r="J302" s="169">
        <f t="shared" si="29"/>
        <v>161940</v>
      </c>
      <c r="K302" s="169">
        <f t="shared" si="30"/>
        <v>4220</v>
      </c>
      <c r="L302" s="179">
        <f t="shared" si="31"/>
        <v>2.605903421020131E-2</v>
      </c>
      <c r="M302" s="171">
        <f t="shared" si="26"/>
        <v>281347.40000000002</v>
      </c>
    </row>
    <row r="303" spans="1:13" s="20" customFormat="1" ht="31.5" hidden="1" customHeight="1">
      <c r="A303" s="167" t="s">
        <v>353</v>
      </c>
      <c r="B303" s="167" t="s">
        <v>354</v>
      </c>
      <c r="C303" s="167" t="s">
        <v>158</v>
      </c>
      <c r="D303" s="168">
        <v>190130</v>
      </c>
      <c r="E303" s="168">
        <v>185970</v>
      </c>
      <c r="F303" s="169">
        <f t="shared" si="27"/>
        <v>4160</v>
      </c>
      <c r="G303" s="170">
        <v>3770</v>
      </c>
      <c r="H303" s="170">
        <v>2900</v>
      </c>
      <c r="I303" s="169">
        <f t="shared" si="28"/>
        <v>870</v>
      </c>
      <c r="J303" s="169">
        <f t="shared" si="29"/>
        <v>193900</v>
      </c>
      <c r="K303" s="169">
        <f t="shared" si="30"/>
        <v>5030</v>
      </c>
      <c r="L303" s="179">
        <f t="shared" si="31"/>
        <v>2.5941206807632799E-2</v>
      </c>
      <c r="M303" s="171">
        <f t="shared" si="26"/>
        <v>335350.10000000003</v>
      </c>
    </row>
    <row r="304" spans="1:13" s="20" customFormat="1" ht="31.5" hidden="1" customHeight="1">
      <c r="A304" s="167" t="s">
        <v>345</v>
      </c>
      <c r="B304" s="167" t="s">
        <v>346</v>
      </c>
      <c r="C304" s="167" t="s">
        <v>158</v>
      </c>
      <c r="D304" s="168">
        <v>213430</v>
      </c>
      <c r="E304" s="168">
        <v>208870</v>
      </c>
      <c r="F304" s="169">
        <f t="shared" si="27"/>
        <v>4560</v>
      </c>
      <c r="G304" s="170">
        <v>7930</v>
      </c>
      <c r="H304" s="170">
        <v>6750</v>
      </c>
      <c r="I304" s="169">
        <f t="shared" si="28"/>
        <v>1180</v>
      </c>
      <c r="J304" s="169">
        <f t="shared" si="29"/>
        <v>221360</v>
      </c>
      <c r="K304" s="169">
        <f t="shared" si="30"/>
        <v>5740</v>
      </c>
      <c r="L304" s="179">
        <f t="shared" si="31"/>
        <v>2.5930610769786772E-2</v>
      </c>
      <c r="M304" s="171">
        <f t="shared" si="26"/>
        <v>382685.8</v>
      </c>
    </row>
    <row r="305" spans="1:13" s="20" customFormat="1" ht="31.5" hidden="1" customHeight="1">
      <c r="A305" s="172" t="s">
        <v>862</v>
      </c>
      <c r="B305" s="172" t="s">
        <v>863</v>
      </c>
      <c r="C305" s="172" t="s">
        <v>172</v>
      </c>
      <c r="D305" s="173">
        <v>153880</v>
      </c>
      <c r="E305" s="173">
        <v>151320</v>
      </c>
      <c r="F305" s="169">
        <f t="shared" si="27"/>
        <v>2560</v>
      </c>
      <c r="G305" s="174">
        <v>5550</v>
      </c>
      <c r="H305" s="174">
        <v>3990</v>
      </c>
      <c r="I305" s="169">
        <f t="shared" si="28"/>
        <v>1560</v>
      </c>
      <c r="J305" s="169">
        <f t="shared" si="29"/>
        <v>159430</v>
      </c>
      <c r="K305" s="169">
        <f t="shared" si="30"/>
        <v>4120</v>
      </c>
      <c r="L305" s="179">
        <f t="shared" si="31"/>
        <v>2.5842062347111585E-2</v>
      </c>
      <c r="M305" s="171">
        <f t="shared" si="26"/>
        <v>274680.40000000002</v>
      </c>
    </row>
    <row r="306" spans="1:13" s="20" customFormat="1" ht="31.5" hidden="1" customHeight="1">
      <c r="A306" s="167" t="s">
        <v>758</v>
      </c>
      <c r="B306" s="167" t="s">
        <v>759</v>
      </c>
      <c r="C306" s="167" t="s">
        <v>168</v>
      </c>
      <c r="D306" s="168">
        <v>1014650</v>
      </c>
      <c r="E306" s="168">
        <v>996840</v>
      </c>
      <c r="F306" s="169">
        <f t="shared" si="27"/>
        <v>17810</v>
      </c>
      <c r="G306" s="170">
        <v>45510</v>
      </c>
      <c r="H306" s="170">
        <v>35990</v>
      </c>
      <c r="I306" s="169">
        <f t="shared" si="28"/>
        <v>9520</v>
      </c>
      <c r="J306" s="169">
        <f t="shared" si="29"/>
        <v>1060160</v>
      </c>
      <c r="K306" s="169">
        <f t="shared" si="30"/>
        <v>27330</v>
      </c>
      <c r="L306" s="179">
        <f t="shared" si="31"/>
        <v>2.577912767884093E-2</v>
      </c>
      <c r="M306" s="171">
        <f t="shared" si="26"/>
        <v>1822091.1</v>
      </c>
    </row>
    <row r="307" spans="1:13" s="20" customFormat="1" ht="31.5" hidden="1" customHeight="1">
      <c r="A307" s="167" t="s">
        <v>500</v>
      </c>
      <c r="B307" s="167" t="s">
        <v>501</v>
      </c>
      <c r="C307" s="167" t="s">
        <v>453</v>
      </c>
      <c r="D307" s="168">
        <v>295550</v>
      </c>
      <c r="E307" s="168">
        <v>290120</v>
      </c>
      <c r="F307" s="169">
        <f t="shared" si="27"/>
        <v>5430</v>
      </c>
      <c r="G307" s="170">
        <v>13220</v>
      </c>
      <c r="H307" s="170">
        <v>10710</v>
      </c>
      <c r="I307" s="169">
        <f t="shared" si="28"/>
        <v>2510</v>
      </c>
      <c r="J307" s="169">
        <f t="shared" si="29"/>
        <v>308770</v>
      </c>
      <c r="K307" s="169">
        <f t="shared" si="30"/>
        <v>7940</v>
      </c>
      <c r="L307" s="179">
        <f t="shared" si="31"/>
        <v>2.5714933445606762E-2</v>
      </c>
      <c r="M307" s="171">
        <f t="shared" si="26"/>
        <v>529359.80000000005</v>
      </c>
    </row>
    <row r="308" spans="1:13" s="20" customFormat="1" ht="31.5" hidden="1" customHeight="1">
      <c r="A308" s="167" t="s">
        <v>652</v>
      </c>
      <c r="B308" s="167" t="s">
        <v>653</v>
      </c>
      <c r="C308" s="167" t="s">
        <v>166</v>
      </c>
      <c r="D308" s="168">
        <v>165810</v>
      </c>
      <c r="E308" s="168">
        <v>163470</v>
      </c>
      <c r="F308" s="169">
        <f t="shared" si="27"/>
        <v>2340</v>
      </c>
      <c r="G308" s="170">
        <v>10010</v>
      </c>
      <c r="H308" s="170">
        <v>7840</v>
      </c>
      <c r="I308" s="169">
        <f t="shared" si="28"/>
        <v>2170</v>
      </c>
      <c r="J308" s="169">
        <f t="shared" si="29"/>
        <v>175820</v>
      </c>
      <c r="K308" s="169">
        <f t="shared" si="30"/>
        <v>4510</v>
      </c>
      <c r="L308" s="179">
        <f t="shared" si="31"/>
        <v>2.565123421681265E-2</v>
      </c>
      <c r="M308" s="171">
        <f t="shared" si="26"/>
        <v>300681.7</v>
      </c>
    </row>
    <row r="309" spans="1:13" s="20" customFormat="1" ht="31.5" hidden="1" customHeight="1">
      <c r="A309" s="172" t="s">
        <v>858</v>
      </c>
      <c r="B309" s="172" t="s">
        <v>859</v>
      </c>
      <c r="C309" s="172" t="s">
        <v>172</v>
      </c>
      <c r="D309" s="173">
        <v>184410</v>
      </c>
      <c r="E309" s="173">
        <v>181230</v>
      </c>
      <c r="F309" s="169">
        <f t="shared" si="27"/>
        <v>3180</v>
      </c>
      <c r="G309" s="174">
        <v>6560</v>
      </c>
      <c r="H309" s="174">
        <v>4860</v>
      </c>
      <c r="I309" s="169">
        <f t="shared" si="28"/>
        <v>1700</v>
      </c>
      <c r="J309" s="169">
        <f t="shared" si="29"/>
        <v>190970</v>
      </c>
      <c r="K309" s="169">
        <f t="shared" si="30"/>
        <v>4880</v>
      </c>
      <c r="L309" s="179">
        <f t="shared" si="31"/>
        <v>2.5553751898203907E-2</v>
      </c>
      <c r="M309" s="171">
        <f t="shared" si="26"/>
        <v>325349.60000000003</v>
      </c>
    </row>
    <row r="310" spans="1:13" s="20" customFormat="1" ht="31.5" hidden="1" customHeight="1">
      <c r="A310" s="167" t="s">
        <v>724</v>
      </c>
      <c r="B310" s="167" t="s">
        <v>725</v>
      </c>
      <c r="C310" s="167" t="s">
        <v>166</v>
      </c>
      <c r="D310" s="168">
        <v>345070</v>
      </c>
      <c r="E310" s="168">
        <v>340370</v>
      </c>
      <c r="F310" s="169">
        <f t="shared" si="27"/>
        <v>4700</v>
      </c>
      <c r="G310" s="170">
        <v>17130</v>
      </c>
      <c r="H310" s="170">
        <v>12600</v>
      </c>
      <c r="I310" s="169">
        <f t="shared" si="28"/>
        <v>4530</v>
      </c>
      <c r="J310" s="169">
        <f t="shared" si="29"/>
        <v>362200</v>
      </c>
      <c r="K310" s="169">
        <f t="shared" si="30"/>
        <v>9230</v>
      </c>
      <c r="L310" s="179">
        <f t="shared" si="31"/>
        <v>2.5483158475980122E-2</v>
      </c>
      <c r="M310" s="171">
        <f t="shared" si="26"/>
        <v>615364.1</v>
      </c>
    </row>
    <row r="311" spans="1:13" ht="31.5" hidden="1" customHeight="1">
      <c r="A311" s="167" t="s">
        <v>349</v>
      </c>
      <c r="B311" s="167" t="s">
        <v>350</v>
      </c>
      <c r="C311" s="167" t="s">
        <v>158</v>
      </c>
      <c r="D311" s="168">
        <v>193390</v>
      </c>
      <c r="E311" s="168">
        <v>189300</v>
      </c>
      <c r="F311" s="169">
        <f t="shared" si="27"/>
        <v>4090</v>
      </c>
      <c r="G311" s="170">
        <v>5220</v>
      </c>
      <c r="H311" s="170">
        <v>4300</v>
      </c>
      <c r="I311" s="169">
        <f t="shared" si="28"/>
        <v>920</v>
      </c>
      <c r="J311" s="169">
        <f t="shared" si="29"/>
        <v>198610</v>
      </c>
      <c r="K311" s="169">
        <f t="shared" si="30"/>
        <v>5010</v>
      </c>
      <c r="L311" s="179">
        <f t="shared" si="31"/>
        <v>2.5225315945823473E-2</v>
      </c>
      <c r="M311" s="171">
        <f t="shared" si="26"/>
        <v>334016.7</v>
      </c>
    </row>
    <row r="312" spans="1:13" ht="31.5" hidden="1" customHeight="1">
      <c r="A312" s="167" t="s">
        <v>728</v>
      </c>
      <c r="B312" s="167" t="s">
        <v>729</v>
      </c>
      <c r="C312" s="167" t="s">
        <v>166</v>
      </c>
      <c r="D312" s="168">
        <v>208780</v>
      </c>
      <c r="E312" s="168">
        <v>205960</v>
      </c>
      <c r="F312" s="169">
        <f t="shared" si="27"/>
        <v>2820</v>
      </c>
      <c r="G312" s="170">
        <v>11700</v>
      </c>
      <c r="H312" s="170">
        <v>8960</v>
      </c>
      <c r="I312" s="169">
        <f t="shared" si="28"/>
        <v>2740</v>
      </c>
      <c r="J312" s="169">
        <f t="shared" si="29"/>
        <v>220480</v>
      </c>
      <c r="K312" s="169">
        <f t="shared" si="30"/>
        <v>5560</v>
      </c>
      <c r="L312" s="179">
        <f t="shared" si="31"/>
        <v>2.5217706821480407E-2</v>
      </c>
      <c r="M312" s="171">
        <f t="shared" si="26"/>
        <v>370685.2</v>
      </c>
    </row>
    <row r="313" spans="1:13" ht="31.5" hidden="1" customHeight="1">
      <c r="A313" s="167" t="s">
        <v>734</v>
      </c>
      <c r="B313" s="167" t="s">
        <v>735</v>
      </c>
      <c r="C313" s="167" t="s">
        <v>166</v>
      </c>
      <c r="D313" s="168">
        <v>230900</v>
      </c>
      <c r="E313" s="168">
        <v>227690</v>
      </c>
      <c r="F313" s="169">
        <f t="shared" si="27"/>
        <v>3210</v>
      </c>
      <c r="G313" s="170">
        <v>11310</v>
      </c>
      <c r="H313" s="170">
        <v>8420</v>
      </c>
      <c r="I313" s="169">
        <f t="shared" si="28"/>
        <v>2890</v>
      </c>
      <c r="J313" s="169">
        <f t="shared" si="29"/>
        <v>242210</v>
      </c>
      <c r="K313" s="169">
        <f t="shared" si="30"/>
        <v>6100</v>
      </c>
      <c r="L313" s="179">
        <f t="shared" si="31"/>
        <v>2.51847570290244E-2</v>
      </c>
      <c r="M313" s="171">
        <f t="shared" si="26"/>
        <v>406687</v>
      </c>
    </row>
    <row r="314" spans="1:13" ht="31.5" hidden="1" customHeight="1">
      <c r="A314" s="167" t="s">
        <v>492</v>
      </c>
      <c r="B314" s="167" t="s">
        <v>493</v>
      </c>
      <c r="C314" s="167" t="s">
        <v>453</v>
      </c>
      <c r="D314" s="168">
        <v>165190</v>
      </c>
      <c r="E314" s="168">
        <v>161900</v>
      </c>
      <c r="F314" s="169">
        <f t="shared" si="27"/>
        <v>3290</v>
      </c>
      <c r="G314" s="170">
        <v>5190</v>
      </c>
      <c r="H314" s="170">
        <v>4190</v>
      </c>
      <c r="I314" s="169">
        <f t="shared" si="28"/>
        <v>1000</v>
      </c>
      <c r="J314" s="169">
        <f t="shared" si="29"/>
        <v>170380</v>
      </c>
      <c r="K314" s="169">
        <f t="shared" si="30"/>
        <v>4290</v>
      </c>
      <c r="L314" s="179">
        <f t="shared" si="31"/>
        <v>2.5179011621082287E-2</v>
      </c>
      <c r="M314" s="171">
        <f t="shared" ref="M314:M366" si="32">SUM(F314+I314)*66.67</f>
        <v>286014.3</v>
      </c>
    </row>
    <row r="315" spans="1:13" ht="31.5" hidden="1" customHeight="1">
      <c r="A315" s="167" t="s">
        <v>668</v>
      </c>
      <c r="B315" s="167" t="s">
        <v>669</v>
      </c>
      <c r="C315" s="167" t="s">
        <v>166</v>
      </c>
      <c r="D315" s="168">
        <v>309760</v>
      </c>
      <c r="E315" s="168">
        <v>305400</v>
      </c>
      <c r="F315" s="169">
        <f t="shared" si="27"/>
        <v>4360</v>
      </c>
      <c r="G315" s="170">
        <v>14050</v>
      </c>
      <c r="H315" s="170">
        <v>10430</v>
      </c>
      <c r="I315" s="169">
        <f t="shared" si="28"/>
        <v>3620</v>
      </c>
      <c r="J315" s="169">
        <f t="shared" si="29"/>
        <v>323810</v>
      </c>
      <c r="K315" s="169">
        <f t="shared" si="30"/>
        <v>7980</v>
      </c>
      <c r="L315" s="179">
        <f t="shared" si="31"/>
        <v>2.4644081405762637E-2</v>
      </c>
      <c r="M315" s="171">
        <f t="shared" si="32"/>
        <v>532026.6</v>
      </c>
    </row>
    <row r="316" spans="1:13" ht="31.5" hidden="1" customHeight="1">
      <c r="A316" s="167" t="s">
        <v>630</v>
      </c>
      <c r="B316" s="167" t="s">
        <v>631</v>
      </c>
      <c r="C316" s="167" t="s">
        <v>166</v>
      </c>
      <c r="D316" s="168">
        <v>285230</v>
      </c>
      <c r="E316" s="168">
        <v>279990</v>
      </c>
      <c r="F316" s="169">
        <f t="shared" si="27"/>
        <v>5240</v>
      </c>
      <c r="G316" s="170">
        <v>8510</v>
      </c>
      <c r="H316" s="170">
        <v>6560</v>
      </c>
      <c r="I316" s="169">
        <f t="shared" si="28"/>
        <v>1950</v>
      </c>
      <c r="J316" s="169">
        <f t="shared" si="29"/>
        <v>293740</v>
      </c>
      <c r="K316" s="169">
        <f t="shared" si="30"/>
        <v>7190</v>
      </c>
      <c r="L316" s="179">
        <f t="shared" si="31"/>
        <v>2.4477429018860217E-2</v>
      </c>
      <c r="M316" s="171">
        <f t="shared" si="32"/>
        <v>479357.3</v>
      </c>
    </row>
    <row r="317" spans="1:13" ht="31.5" hidden="1" customHeight="1">
      <c r="A317" s="172" t="s">
        <v>820</v>
      </c>
      <c r="B317" s="172" t="s">
        <v>821</v>
      </c>
      <c r="C317" s="172" t="s">
        <v>170</v>
      </c>
      <c r="D317" s="173">
        <v>300460</v>
      </c>
      <c r="E317" s="173">
        <v>296450</v>
      </c>
      <c r="F317" s="169">
        <f t="shared" si="27"/>
        <v>4010</v>
      </c>
      <c r="G317" s="174">
        <v>17800</v>
      </c>
      <c r="H317" s="174">
        <v>14040</v>
      </c>
      <c r="I317" s="169">
        <f t="shared" si="28"/>
        <v>3760</v>
      </c>
      <c r="J317" s="169">
        <f t="shared" si="29"/>
        <v>318260</v>
      </c>
      <c r="K317" s="169">
        <f t="shared" si="30"/>
        <v>7770</v>
      </c>
      <c r="L317" s="179">
        <f t="shared" si="31"/>
        <v>2.4414001131150633E-2</v>
      </c>
      <c r="M317" s="171">
        <f t="shared" si="32"/>
        <v>518025.9</v>
      </c>
    </row>
    <row r="318" spans="1:13" ht="31.5" hidden="1" customHeight="1">
      <c r="A318" s="167" t="s">
        <v>792</v>
      </c>
      <c r="B318" s="167" t="s">
        <v>793</v>
      </c>
      <c r="C318" s="167" t="s">
        <v>168</v>
      </c>
      <c r="D318" s="168">
        <v>340340</v>
      </c>
      <c r="E318" s="168">
        <v>335620</v>
      </c>
      <c r="F318" s="169">
        <f t="shared" si="27"/>
        <v>4720</v>
      </c>
      <c r="G318" s="170">
        <v>20020</v>
      </c>
      <c r="H318" s="170">
        <v>15990</v>
      </c>
      <c r="I318" s="169">
        <f t="shared" si="28"/>
        <v>4030</v>
      </c>
      <c r="J318" s="169">
        <f t="shared" si="29"/>
        <v>360360</v>
      </c>
      <c r="K318" s="169">
        <f t="shared" si="30"/>
        <v>8750</v>
      </c>
      <c r="L318" s="179">
        <f t="shared" si="31"/>
        <v>2.428127428127428E-2</v>
      </c>
      <c r="M318" s="171">
        <f t="shared" si="32"/>
        <v>583362.5</v>
      </c>
    </row>
    <row r="319" spans="1:13" ht="31.5" hidden="1" customHeight="1">
      <c r="A319" s="167" t="s">
        <v>764</v>
      </c>
      <c r="B319" s="167" t="s">
        <v>765</v>
      </c>
      <c r="C319" s="167" t="s">
        <v>168</v>
      </c>
      <c r="D319" s="168">
        <v>166400</v>
      </c>
      <c r="E319" s="168">
        <v>164250</v>
      </c>
      <c r="F319" s="169">
        <f t="shared" si="27"/>
        <v>2150</v>
      </c>
      <c r="G319" s="170">
        <v>9550</v>
      </c>
      <c r="H319" s="170">
        <v>7450</v>
      </c>
      <c r="I319" s="169">
        <f t="shared" si="28"/>
        <v>2100</v>
      </c>
      <c r="J319" s="169">
        <f t="shared" si="29"/>
        <v>175950</v>
      </c>
      <c r="K319" s="169">
        <f t="shared" si="30"/>
        <v>4250</v>
      </c>
      <c r="L319" s="179">
        <f t="shared" si="31"/>
        <v>2.4154589371980676E-2</v>
      </c>
      <c r="M319" s="171">
        <f t="shared" si="32"/>
        <v>283347.5</v>
      </c>
    </row>
    <row r="320" spans="1:13" ht="31.5" hidden="1" customHeight="1">
      <c r="A320" s="167" t="s">
        <v>628</v>
      </c>
      <c r="B320" s="167" t="s">
        <v>629</v>
      </c>
      <c r="C320" s="167" t="s">
        <v>166</v>
      </c>
      <c r="D320" s="168">
        <v>303750</v>
      </c>
      <c r="E320" s="168">
        <v>298950</v>
      </c>
      <c r="F320" s="169">
        <f t="shared" si="27"/>
        <v>4800</v>
      </c>
      <c r="G320" s="170">
        <v>12720</v>
      </c>
      <c r="H320" s="170">
        <v>9900</v>
      </c>
      <c r="I320" s="169">
        <f t="shared" si="28"/>
        <v>2820</v>
      </c>
      <c r="J320" s="169">
        <f t="shared" si="29"/>
        <v>316470</v>
      </c>
      <c r="K320" s="169">
        <f t="shared" si="30"/>
        <v>7620</v>
      </c>
      <c r="L320" s="179">
        <f t="shared" si="31"/>
        <v>2.4078111669352545E-2</v>
      </c>
      <c r="M320" s="171">
        <f t="shared" si="32"/>
        <v>508025.4</v>
      </c>
    </row>
    <row r="321" spans="1:13" ht="31.5" hidden="1" customHeight="1">
      <c r="A321" s="167" t="s">
        <v>770</v>
      </c>
      <c r="B321" s="167" t="s">
        <v>771</v>
      </c>
      <c r="C321" s="167" t="s">
        <v>168</v>
      </c>
      <c r="D321" s="168">
        <v>293860</v>
      </c>
      <c r="E321" s="168">
        <v>289700</v>
      </c>
      <c r="F321" s="169">
        <f t="shared" si="27"/>
        <v>4160</v>
      </c>
      <c r="G321" s="170">
        <v>13620</v>
      </c>
      <c r="H321" s="170">
        <v>10400</v>
      </c>
      <c r="I321" s="169">
        <f t="shared" si="28"/>
        <v>3220</v>
      </c>
      <c r="J321" s="169">
        <f t="shared" si="29"/>
        <v>307480</v>
      </c>
      <c r="K321" s="169">
        <f t="shared" si="30"/>
        <v>7380</v>
      </c>
      <c r="L321" s="179">
        <f t="shared" si="31"/>
        <v>2.400156107714323E-2</v>
      </c>
      <c r="M321" s="171">
        <f t="shared" si="32"/>
        <v>492024.60000000003</v>
      </c>
    </row>
    <row r="322" spans="1:13" ht="31.5" hidden="1" customHeight="1">
      <c r="A322" s="167" t="s">
        <v>608</v>
      </c>
      <c r="B322" s="167" t="s">
        <v>609</v>
      </c>
      <c r="C322" s="167" t="s">
        <v>166</v>
      </c>
      <c r="D322" s="168">
        <v>231580</v>
      </c>
      <c r="E322" s="168">
        <v>227950</v>
      </c>
      <c r="F322" s="169">
        <f t="shared" ref="F322:F385" si="33">SUM(D322-E322)</f>
        <v>3630</v>
      </c>
      <c r="G322" s="170">
        <v>8940</v>
      </c>
      <c r="H322" s="170">
        <v>6850</v>
      </c>
      <c r="I322" s="169">
        <f t="shared" ref="I322:I385" si="34">SUM(G322-H322)</f>
        <v>2090</v>
      </c>
      <c r="J322" s="169">
        <f t="shared" ref="J322:J366" si="35">SUM(D322,G322)</f>
        <v>240520</v>
      </c>
      <c r="K322" s="169">
        <f t="shared" ref="K322:K366" si="36">SUM(F322+I322)</f>
        <v>5720</v>
      </c>
      <c r="L322" s="179">
        <f t="shared" ref="L322:L385" si="37">SUM(K322/J322)</f>
        <v>2.3781806086811907E-2</v>
      </c>
      <c r="M322" s="171">
        <f t="shared" si="32"/>
        <v>381352.4</v>
      </c>
    </row>
    <row r="323" spans="1:13" ht="31.5" hidden="1" customHeight="1">
      <c r="A323" s="167" t="s">
        <v>544</v>
      </c>
      <c r="B323" s="167" t="s">
        <v>545</v>
      </c>
      <c r="C323" s="167" t="s">
        <v>164</v>
      </c>
      <c r="D323" s="168">
        <v>31090</v>
      </c>
      <c r="E323" s="168">
        <v>30620</v>
      </c>
      <c r="F323" s="169">
        <f t="shared" si="33"/>
        <v>470</v>
      </c>
      <c r="G323" s="170">
        <v>680</v>
      </c>
      <c r="H323" s="170">
        <v>400</v>
      </c>
      <c r="I323" s="169">
        <f t="shared" si="34"/>
        <v>280</v>
      </c>
      <c r="J323" s="169">
        <f t="shared" si="35"/>
        <v>31770</v>
      </c>
      <c r="K323" s="169">
        <f t="shared" si="36"/>
        <v>750</v>
      </c>
      <c r="L323" s="179">
        <f t="shared" si="37"/>
        <v>2.3607176581680833E-2</v>
      </c>
      <c r="M323" s="171">
        <f t="shared" si="32"/>
        <v>50002.5</v>
      </c>
    </row>
    <row r="324" spans="1:13" ht="31.5" hidden="1" customHeight="1">
      <c r="A324" s="167" t="s">
        <v>656</v>
      </c>
      <c r="B324" s="167" t="s">
        <v>657</v>
      </c>
      <c r="C324" s="167" t="s">
        <v>166</v>
      </c>
      <c r="D324" s="168">
        <v>251490</v>
      </c>
      <c r="E324" s="168">
        <v>248340</v>
      </c>
      <c r="F324" s="169">
        <f t="shared" si="33"/>
        <v>3150</v>
      </c>
      <c r="G324" s="170">
        <v>16090</v>
      </c>
      <c r="H324" s="170">
        <v>12930</v>
      </c>
      <c r="I324" s="169">
        <f t="shared" si="34"/>
        <v>3160</v>
      </c>
      <c r="J324" s="169">
        <f t="shared" si="35"/>
        <v>267580</v>
      </c>
      <c r="K324" s="169">
        <f t="shared" si="36"/>
        <v>6310</v>
      </c>
      <c r="L324" s="179">
        <f t="shared" si="37"/>
        <v>2.3581732565961581E-2</v>
      </c>
      <c r="M324" s="171">
        <f t="shared" si="32"/>
        <v>420687.7</v>
      </c>
    </row>
    <row r="325" spans="1:13" ht="31.5" hidden="1" customHeight="1">
      <c r="A325" s="167" t="s">
        <v>602</v>
      </c>
      <c r="B325" s="167" t="s">
        <v>603</v>
      </c>
      <c r="C325" s="167" t="s">
        <v>164</v>
      </c>
      <c r="D325" s="168">
        <v>392060</v>
      </c>
      <c r="E325" s="168">
        <v>386050</v>
      </c>
      <c r="F325" s="169">
        <f t="shared" si="33"/>
        <v>6010</v>
      </c>
      <c r="G325" s="170">
        <v>11190</v>
      </c>
      <c r="H325" s="170">
        <v>7720</v>
      </c>
      <c r="I325" s="169">
        <f t="shared" si="34"/>
        <v>3470</v>
      </c>
      <c r="J325" s="169">
        <f t="shared" si="35"/>
        <v>403250</v>
      </c>
      <c r="K325" s="169">
        <f t="shared" si="36"/>
        <v>9480</v>
      </c>
      <c r="L325" s="179">
        <f t="shared" si="37"/>
        <v>2.3508989460632363E-2</v>
      </c>
      <c r="M325" s="171">
        <f t="shared" si="32"/>
        <v>632031.6</v>
      </c>
    </row>
    <row r="326" spans="1:13" ht="31.5" hidden="1" customHeight="1">
      <c r="A326" s="167" t="s">
        <v>688</v>
      </c>
      <c r="B326" s="167" t="s">
        <v>689</v>
      </c>
      <c r="C326" s="167" t="s">
        <v>166</v>
      </c>
      <c r="D326" s="168">
        <v>233460</v>
      </c>
      <c r="E326" s="168">
        <v>230370</v>
      </c>
      <c r="F326" s="169">
        <f t="shared" si="33"/>
        <v>3090</v>
      </c>
      <c r="G326" s="170">
        <v>11040</v>
      </c>
      <c r="H326" s="170">
        <v>8390</v>
      </c>
      <c r="I326" s="169">
        <f t="shared" si="34"/>
        <v>2650</v>
      </c>
      <c r="J326" s="169">
        <f t="shared" si="35"/>
        <v>244500</v>
      </c>
      <c r="K326" s="169">
        <f t="shared" si="36"/>
        <v>5740</v>
      </c>
      <c r="L326" s="179">
        <f t="shared" si="37"/>
        <v>2.3476482617586912E-2</v>
      </c>
      <c r="M326" s="171">
        <f t="shared" si="32"/>
        <v>382685.8</v>
      </c>
    </row>
    <row r="327" spans="1:13" ht="31.5" hidden="1" customHeight="1">
      <c r="A327" s="167" t="s">
        <v>736</v>
      </c>
      <c r="B327" s="167" t="s">
        <v>737</v>
      </c>
      <c r="C327" s="167" t="s">
        <v>168</v>
      </c>
      <c r="D327" s="168">
        <v>385950</v>
      </c>
      <c r="E327" s="168">
        <v>380720</v>
      </c>
      <c r="F327" s="169">
        <f t="shared" si="33"/>
        <v>5230</v>
      </c>
      <c r="G327" s="170">
        <v>18930</v>
      </c>
      <c r="H327" s="170">
        <v>14710</v>
      </c>
      <c r="I327" s="169">
        <f t="shared" si="34"/>
        <v>4220</v>
      </c>
      <c r="J327" s="169">
        <f t="shared" si="35"/>
        <v>404880</v>
      </c>
      <c r="K327" s="169">
        <f t="shared" si="36"/>
        <v>9450</v>
      </c>
      <c r="L327" s="179">
        <f t="shared" si="37"/>
        <v>2.3340248962655602E-2</v>
      </c>
      <c r="M327" s="171">
        <f t="shared" si="32"/>
        <v>630031.5</v>
      </c>
    </row>
    <row r="328" spans="1:13" ht="31.5" hidden="1" customHeight="1">
      <c r="A328" s="167" t="s">
        <v>712</v>
      </c>
      <c r="B328" s="167" t="s">
        <v>713</v>
      </c>
      <c r="C328" s="167" t="s">
        <v>166</v>
      </c>
      <c r="D328" s="168">
        <v>196360</v>
      </c>
      <c r="E328" s="168">
        <v>193710</v>
      </c>
      <c r="F328" s="169">
        <f t="shared" si="33"/>
        <v>2650</v>
      </c>
      <c r="G328" s="170">
        <v>8420</v>
      </c>
      <c r="H328" s="170">
        <v>6310</v>
      </c>
      <c r="I328" s="169">
        <f t="shared" si="34"/>
        <v>2110</v>
      </c>
      <c r="J328" s="169">
        <f t="shared" si="35"/>
        <v>204780</v>
      </c>
      <c r="K328" s="169">
        <f t="shared" si="36"/>
        <v>4760</v>
      </c>
      <c r="L328" s="179">
        <f t="shared" si="37"/>
        <v>2.3244457466549469E-2</v>
      </c>
      <c r="M328" s="171">
        <f t="shared" si="32"/>
        <v>317349.2</v>
      </c>
    </row>
    <row r="329" spans="1:13" ht="31.5" hidden="1" customHeight="1">
      <c r="A329" s="172" t="s">
        <v>822</v>
      </c>
      <c r="B329" s="172" t="s">
        <v>823</v>
      </c>
      <c r="C329" s="172" t="s">
        <v>170</v>
      </c>
      <c r="D329" s="173">
        <v>277250</v>
      </c>
      <c r="E329" s="173">
        <v>273230</v>
      </c>
      <c r="F329" s="169">
        <f t="shared" si="33"/>
        <v>4020</v>
      </c>
      <c r="G329" s="174">
        <v>12120</v>
      </c>
      <c r="H329" s="174">
        <v>9490</v>
      </c>
      <c r="I329" s="169">
        <f t="shared" si="34"/>
        <v>2630</v>
      </c>
      <c r="J329" s="169">
        <f t="shared" si="35"/>
        <v>289370</v>
      </c>
      <c r="K329" s="169">
        <f t="shared" si="36"/>
        <v>6650</v>
      </c>
      <c r="L329" s="179">
        <f t="shared" si="37"/>
        <v>2.2980958634274459E-2</v>
      </c>
      <c r="M329" s="171">
        <f t="shared" si="32"/>
        <v>443355.5</v>
      </c>
    </row>
    <row r="330" spans="1:13" ht="31.5" hidden="1" customHeight="1">
      <c r="A330" s="167" t="s">
        <v>666</v>
      </c>
      <c r="B330" s="167" t="s">
        <v>667</v>
      </c>
      <c r="C330" s="167" t="s">
        <v>166</v>
      </c>
      <c r="D330" s="168">
        <v>256660</v>
      </c>
      <c r="E330" s="168">
        <v>253000</v>
      </c>
      <c r="F330" s="169">
        <f t="shared" si="33"/>
        <v>3660</v>
      </c>
      <c r="G330" s="170">
        <v>11150</v>
      </c>
      <c r="H330" s="170">
        <v>8670</v>
      </c>
      <c r="I330" s="169">
        <f t="shared" si="34"/>
        <v>2480</v>
      </c>
      <c r="J330" s="169">
        <f t="shared" si="35"/>
        <v>267810</v>
      </c>
      <c r="K330" s="169">
        <f t="shared" si="36"/>
        <v>6140</v>
      </c>
      <c r="L330" s="179">
        <f t="shared" si="37"/>
        <v>2.2926701766177515E-2</v>
      </c>
      <c r="M330" s="171">
        <f t="shared" si="32"/>
        <v>409353.8</v>
      </c>
    </row>
    <row r="331" spans="1:13" ht="31.5" hidden="1" customHeight="1">
      <c r="A331" s="167" t="s">
        <v>774</v>
      </c>
      <c r="B331" s="167" t="s">
        <v>775</v>
      </c>
      <c r="C331" s="167" t="s">
        <v>168</v>
      </c>
      <c r="D331" s="168">
        <v>120400</v>
      </c>
      <c r="E331" s="168">
        <v>118840</v>
      </c>
      <c r="F331" s="169">
        <f t="shared" si="33"/>
        <v>1560</v>
      </c>
      <c r="G331" s="170">
        <v>5950</v>
      </c>
      <c r="H331" s="170">
        <v>4630</v>
      </c>
      <c r="I331" s="169">
        <f t="shared" si="34"/>
        <v>1320</v>
      </c>
      <c r="J331" s="169">
        <f t="shared" si="35"/>
        <v>126350</v>
      </c>
      <c r="K331" s="169">
        <f t="shared" si="36"/>
        <v>2880</v>
      </c>
      <c r="L331" s="179">
        <f t="shared" si="37"/>
        <v>2.2793826671943015E-2</v>
      </c>
      <c r="M331" s="171">
        <f t="shared" si="32"/>
        <v>192009.60000000001</v>
      </c>
    </row>
    <row r="332" spans="1:13" ht="31.5" hidden="1" customHeight="1">
      <c r="A332" s="167" t="s">
        <v>710</v>
      </c>
      <c r="B332" s="167" t="s">
        <v>711</v>
      </c>
      <c r="C332" s="167" t="s">
        <v>166</v>
      </c>
      <c r="D332" s="168">
        <v>163290</v>
      </c>
      <c r="E332" s="168">
        <v>161010</v>
      </c>
      <c r="F332" s="169">
        <f t="shared" si="33"/>
        <v>2280</v>
      </c>
      <c r="G332" s="170">
        <v>6110</v>
      </c>
      <c r="H332" s="170">
        <v>4530</v>
      </c>
      <c r="I332" s="169">
        <f t="shared" si="34"/>
        <v>1580</v>
      </c>
      <c r="J332" s="169">
        <f t="shared" si="35"/>
        <v>169400</v>
      </c>
      <c r="K332" s="169">
        <f t="shared" si="36"/>
        <v>3860</v>
      </c>
      <c r="L332" s="179">
        <f t="shared" si="37"/>
        <v>2.2786304604486423E-2</v>
      </c>
      <c r="M332" s="171">
        <f t="shared" si="32"/>
        <v>257346.2</v>
      </c>
    </row>
    <row r="333" spans="1:13" ht="31.5" hidden="1" customHeight="1">
      <c r="A333" s="167" t="s">
        <v>726</v>
      </c>
      <c r="B333" s="167" t="s">
        <v>727</v>
      </c>
      <c r="C333" s="167" t="s">
        <v>166</v>
      </c>
      <c r="D333" s="168">
        <v>266870</v>
      </c>
      <c r="E333" s="168">
        <v>262800</v>
      </c>
      <c r="F333" s="169">
        <f t="shared" si="33"/>
        <v>4070</v>
      </c>
      <c r="G333" s="170">
        <v>9590</v>
      </c>
      <c r="H333" s="170">
        <v>7420</v>
      </c>
      <c r="I333" s="169">
        <f t="shared" si="34"/>
        <v>2170</v>
      </c>
      <c r="J333" s="169">
        <f t="shared" si="35"/>
        <v>276460</v>
      </c>
      <c r="K333" s="169">
        <f t="shared" si="36"/>
        <v>6240</v>
      </c>
      <c r="L333" s="179">
        <f t="shared" si="37"/>
        <v>2.2571077190190261E-2</v>
      </c>
      <c r="M333" s="171">
        <f t="shared" si="32"/>
        <v>416020.8</v>
      </c>
    </row>
    <row r="334" spans="1:13" ht="31.5" hidden="1" customHeight="1">
      <c r="A334" s="167" t="s">
        <v>722</v>
      </c>
      <c r="B334" s="167" t="s">
        <v>723</v>
      </c>
      <c r="C334" s="167" t="s">
        <v>166</v>
      </c>
      <c r="D334" s="168">
        <v>130480</v>
      </c>
      <c r="E334" s="168">
        <v>128870</v>
      </c>
      <c r="F334" s="169">
        <f t="shared" si="33"/>
        <v>1610</v>
      </c>
      <c r="G334" s="170">
        <v>6440</v>
      </c>
      <c r="H334" s="170">
        <v>4990</v>
      </c>
      <c r="I334" s="169">
        <f t="shared" si="34"/>
        <v>1450</v>
      </c>
      <c r="J334" s="169">
        <f t="shared" si="35"/>
        <v>136920</v>
      </c>
      <c r="K334" s="169">
        <f t="shared" si="36"/>
        <v>3060</v>
      </c>
      <c r="L334" s="179">
        <f t="shared" si="37"/>
        <v>2.2348816827344433E-2</v>
      </c>
      <c r="M334" s="171">
        <f t="shared" si="32"/>
        <v>204010.2</v>
      </c>
    </row>
    <row r="335" spans="1:13" ht="31.5" hidden="1" customHeight="1">
      <c r="A335" s="167" t="s">
        <v>704</v>
      </c>
      <c r="B335" s="167" t="s">
        <v>705</v>
      </c>
      <c r="C335" s="167" t="s">
        <v>166</v>
      </c>
      <c r="D335" s="168">
        <v>264980</v>
      </c>
      <c r="E335" s="168">
        <v>261170</v>
      </c>
      <c r="F335" s="169">
        <f t="shared" si="33"/>
        <v>3810</v>
      </c>
      <c r="G335" s="170">
        <v>7850</v>
      </c>
      <c r="H335" s="170">
        <v>5670</v>
      </c>
      <c r="I335" s="169">
        <f t="shared" si="34"/>
        <v>2180</v>
      </c>
      <c r="J335" s="169">
        <f t="shared" si="35"/>
        <v>272830</v>
      </c>
      <c r="K335" s="169">
        <f t="shared" si="36"/>
        <v>5990</v>
      </c>
      <c r="L335" s="179">
        <f t="shared" si="37"/>
        <v>2.195506359271341E-2</v>
      </c>
      <c r="M335" s="171">
        <f t="shared" si="32"/>
        <v>399353.3</v>
      </c>
    </row>
    <row r="336" spans="1:13" ht="31.5" hidden="1" customHeight="1">
      <c r="A336" s="167" t="s">
        <v>640</v>
      </c>
      <c r="B336" s="167" t="s">
        <v>641</v>
      </c>
      <c r="C336" s="167" t="s">
        <v>166</v>
      </c>
      <c r="D336" s="168">
        <v>211790</v>
      </c>
      <c r="E336" s="168">
        <v>209180</v>
      </c>
      <c r="F336" s="169">
        <f t="shared" si="33"/>
        <v>2610</v>
      </c>
      <c r="G336" s="170">
        <v>8980</v>
      </c>
      <c r="H336" s="170">
        <v>6760</v>
      </c>
      <c r="I336" s="169">
        <f t="shared" si="34"/>
        <v>2220</v>
      </c>
      <c r="J336" s="169">
        <f t="shared" si="35"/>
        <v>220770</v>
      </c>
      <c r="K336" s="169">
        <f t="shared" si="36"/>
        <v>4830</v>
      </c>
      <c r="L336" s="179">
        <f t="shared" si="37"/>
        <v>2.187797255061829E-2</v>
      </c>
      <c r="M336" s="171">
        <f t="shared" si="32"/>
        <v>322016.10000000003</v>
      </c>
    </row>
    <row r="337" spans="1:13" ht="31.5" hidden="1" customHeight="1">
      <c r="A337" s="167" t="s">
        <v>686</v>
      </c>
      <c r="B337" s="167" t="s">
        <v>687</v>
      </c>
      <c r="C337" s="167" t="s">
        <v>166</v>
      </c>
      <c r="D337" s="168">
        <v>251210</v>
      </c>
      <c r="E337" s="168">
        <v>247530</v>
      </c>
      <c r="F337" s="169">
        <f t="shared" si="33"/>
        <v>3680</v>
      </c>
      <c r="G337" s="170">
        <v>9800</v>
      </c>
      <c r="H337" s="170">
        <v>7800</v>
      </c>
      <c r="I337" s="169">
        <f t="shared" si="34"/>
        <v>2000</v>
      </c>
      <c r="J337" s="169">
        <f t="shared" si="35"/>
        <v>261010</v>
      </c>
      <c r="K337" s="169">
        <f t="shared" si="36"/>
        <v>5680</v>
      </c>
      <c r="L337" s="179">
        <f t="shared" si="37"/>
        <v>2.1761618328799665E-2</v>
      </c>
      <c r="M337" s="171">
        <f t="shared" si="32"/>
        <v>378685.60000000003</v>
      </c>
    </row>
    <row r="338" spans="1:13" ht="31.5" hidden="1" customHeight="1">
      <c r="A338" s="167" t="s">
        <v>644</v>
      </c>
      <c r="B338" s="167" t="s">
        <v>645</v>
      </c>
      <c r="C338" s="167" t="s">
        <v>166</v>
      </c>
      <c r="D338" s="168">
        <v>353300</v>
      </c>
      <c r="E338" s="168">
        <v>348110</v>
      </c>
      <c r="F338" s="169">
        <f t="shared" si="33"/>
        <v>5190</v>
      </c>
      <c r="G338" s="170">
        <v>11830</v>
      </c>
      <c r="H338" s="170">
        <v>9120</v>
      </c>
      <c r="I338" s="169">
        <f t="shared" si="34"/>
        <v>2710</v>
      </c>
      <c r="J338" s="169">
        <f t="shared" si="35"/>
        <v>365130</v>
      </c>
      <c r="K338" s="169">
        <f t="shared" si="36"/>
        <v>7900</v>
      </c>
      <c r="L338" s="179">
        <f t="shared" si="37"/>
        <v>2.163612959767754E-2</v>
      </c>
      <c r="M338" s="171">
        <f t="shared" si="32"/>
        <v>526693</v>
      </c>
    </row>
    <row r="339" spans="1:13" ht="31.5" hidden="1" customHeight="1">
      <c r="A339" s="167" t="s">
        <v>702</v>
      </c>
      <c r="B339" s="167" t="s">
        <v>703</v>
      </c>
      <c r="C339" s="167" t="s">
        <v>166</v>
      </c>
      <c r="D339" s="168">
        <v>146960</v>
      </c>
      <c r="E339" s="168">
        <v>144760</v>
      </c>
      <c r="F339" s="169">
        <f t="shared" si="33"/>
        <v>2200</v>
      </c>
      <c r="G339" s="170">
        <v>3990</v>
      </c>
      <c r="H339" s="170">
        <v>2930</v>
      </c>
      <c r="I339" s="169">
        <f t="shared" si="34"/>
        <v>1060</v>
      </c>
      <c r="J339" s="169">
        <f t="shared" si="35"/>
        <v>150950</v>
      </c>
      <c r="K339" s="169">
        <f t="shared" si="36"/>
        <v>3260</v>
      </c>
      <c r="L339" s="179">
        <f t="shared" si="37"/>
        <v>2.1596555150712158E-2</v>
      </c>
      <c r="M339" s="171">
        <f t="shared" si="32"/>
        <v>217344.2</v>
      </c>
    </row>
    <row r="340" spans="1:13" ht="31.5" hidden="1" customHeight="1">
      <c r="A340" s="167" t="s">
        <v>680</v>
      </c>
      <c r="B340" s="167" t="s">
        <v>681</v>
      </c>
      <c r="C340" s="167" t="s">
        <v>166</v>
      </c>
      <c r="D340" s="168">
        <v>232630</v>
      </c>
      <c r="E340" s="168">
        <v>229410</v>
      </c>
      <c r="F340" s="169">
        <f t="shared" si="33"/>
        <v>3220</v>
      </c>
      <c r="G340" s="170">
        <v>9070</v>
      </c>
      <c r="H340" s="170">
        <v>7150</v>
      </c>
      <c r="I340" s="169">
        <f t="shared" si="34"/>
        <v>1920</v>
      </c>
      <c r="J340" s="169">
        <f t="shared" si="35"/>
        <v>241700</v>
      </c>
      <c r="K340" s="169">
        <f t="shared" si="36"/>
        <v>5140</v>
      </c>
      <c r="L340" s="179">
        <f t="shared" si="37"/>
        <v>2.1266032271410839E-2</v>
      </c>
      <c r="M340" s="171">
        <f t="shared" si="32"/>
        <v>342683.8</v>
      </c>
    </row>
    <row r="341" spans="1:13" ht="31.5" hidden="1" customHeight="1">
      <c r="A341" s="167" t="s">
        <v>744</v>
      </c>
      <c r="B341" s="167" t="s">
        <v>745</v>
      </c>
      <c r="C341" s="167" t="s">
        <v>168</v>
      </c>
      <c r="D341" s="168">
        <v>821900</v>
      </c>
      <c r="E341" s="168">
        <v>810880</v>
      </c>
      <c r="F341" s="169">
        <f t="shared" si="33"/>
        <v>11020</v>
      </c>
      <c r="G341" s="170">
        <v>33070</v>
      </c>
      <c r="H341" s="170">
        <v>26000</v>
      </c>
      <c r="I341" s="169">
        <f t="shared" si="34"/>
        <v>7070</v>
      </c>
      <c r="J341" s="169">
        <f t="shared" si="35"/>
        <v>854970</v>
      </c>
      <c r="K341" s="169">
        <f t="shared" si="36"/>
        <v>18090</v>
      </c>
      <c r="L341" s="179">
        <f t="shared" si="37"/>
        <v>2.1158637145162987E-2</v>
      </c>
      <c r="M341" s="171">
        <f t="shared" si="32"/>
        <v>1206060.3</v>
      </c>
    </row>
    <row r="342" spans="1:13" ht="31.5" hidden="1" customHeight="1">
      <c r="A342" s="167" t="s">
        <v>716</v>
      </c>
      <c r="B342" s="167" t="s">
        <v>717</v>
      </c>
      <c r="C342" s="167" t="s">
        <v>166</v>
      </c>
      <c r="D342" s="168">
        <v>168880</v>
      </c>
      <c r="E342" s="168">
        <v>166620</v>
      </c>
      <c r="F342" s="169">
        <f t="shared" si="33"/>
        <v>2260</v>
      </c>
      <c r="G342" s="170">
        <v>5730</v>
      </c>
      <c r="H342" s="170">
        <v>4320</v>
      </c>
      <c r="I342" s="169">
        <f t="shared" si="34"/>
        <v>1410</v>
      </c>
      <c r="J342" s="169">
        <f t="shared" si="35"/>
        <v>174610</v>
      </c>
      <c r="K342" s="169">
        <f t="shared" si="36"/>
        <v>3670</v>
      </c>
      <c r="L342" s="179">
        <f t="shared" si="37"/>
        <v>2.1018269285837009E-2</v>
      </c>
      <c r="M342" s="171">
        <f t="shared" si="32"/>
        <v>244678.9</v>
      </c>
    </row>
    <row r="343" spans="1:13" ht="31.5" hidden="1" customHeight="1">
      <c r="A343" s="167" t="s">
        <v>706</v>
      </c>
      <c r="B343" s="167" t="s">
        <v>707</v>
      </c>
      <c r="C343" s="167" t="s">
        <v>166</v>
      </c>
      <c r="D343" s="168">
        <v>173420</v>
      </c>
      <c r="E343" s="168">
        <v>170990</v>
      </c>
      <c r="F343" s="169">
        <f t="shared" si="33"/>
        <v>2430</v>
      </c>
      <c r="G343" s="170">
        <v>4610</v>
      </c>
      <c r="H343" s="170">
        <v>3300</v>
      </c>
      <c r="I343" s="169">
        <f t="shared" si="34"/>
        <v>1310</v>
      </c>
      <c r="J343" s="169">
        <f t="shared" si="35"/>
        <v>178030</v>
      </c>
      <c r="K343" s="169">
        <f t="shared" si="36"/>
        <v>3740</v>
      </c>
      <c r="L343" s="179">
        <f t="shared" si="37"/>
        <v>2.1007695332247375E-2</v>
      </c>
      <c r="M343" s="171">
        <f t="shared" si="32"/>
        <v>249345.80000000002</v>
      </c>
    </row>
    <row r="344" spans="1:13" ht="31.5" hidden="1" customHeight="1">
      <c r="A344" s="167" t="s">
        <v>664</v>
      </c>
      <c r="B344" s="167" t="s">
        <v>665</v>
      </c>
      <c r="C344" s="167" t="s">
        <v>166</v>
      </c>
      <c r="D344" s="168">
        <v>245250</v>
      </c>
      <c r="E344" s="168">
        <v>241550</v>
      </c>
      <c r="F344" s="169">
        <f t="shared" si="33"/>
        <v>3700</v>
      </c>
      <c r="G344" s="170">
        <v>6410</v>
      </c>
      <c r="H344" s="170">
        <v>4830</v>
      </c>
      <c r="I344" s="169">
        <f t="shared" si="34"/>
        <v>1580</v>
      </c>
      <c r="J344" s="169">
        <f t="shared" si="35"/>
        <v>251660</v>
      </c>
      <c r="K344" s="169">
        <f t="shared" si="36"/>
        <v>5280</v>
      </c>
      <c r="L344" s="179">
        <f t="shared" si="37"/>
        <v>2.0980688230151791E-2</v>
      </c>
      <c r="M344" s="171">
        <f t="shared" si="32"/>
        <v>352017.60000000003</v>
      </c>
    </row>
    <row r="345" spans="1:13" ht="31.5" hidden="1" customHeight="1">
      <c r="A345" s="167" t="s">
        <v>708</v>
      </c>
      <c r="B345" s="167" t="s">
        <v>709</v>
      </c>
      <c r="C345" s="167" t="s">
        <v>166</v>
      </c>
      <c r="D345" s="168">
        <v>284840</v>
      </c>
      <c r="E345" s="168">
        <v>280890</v>
      </c>
      <c r="F345" s="169">
        <f t="shared" si="33"/>
        <v>3950</v>
      </c>
      <c r="G345" s="170">
        <v>9360</v>
      </c>
      <c r="H345" s="170">
        <v>7140</v>
      </c>
      <c r="I345" s="169">
        <f t="shared" si="34"/>
        <v>2220</v>
      </c>
      <c r="J345" s="169">
        <f t="shared" si="35"/>
        <v>294200</v>
      </c>
      <c r="K345" s="169">
        <f t="shared" si="36"/>
        <v>6170</v>
      </c>
      <c r="L345" s="179">
        <f t="shared" si="37"/>
        <v>2.097212780421482E-2</v>
      </c>
      <c r="M345" s="171">
        <f t="shared" si="32"/>
        <v>411353.9</v>
      </c>
    </row>
    <row r="346" spans="1:13" ht="31.5" hidden="1" customHeight="1">
      <c r="A346" s="167" t="s">
        <v>696</v>
      </c>
      <c r="B346" s="167" t="s">
        <v>697</v>
      </c>
      <c r="C346" s="167" t="s">
        <v>166</v>
      </c>
      <c r="D346" s="168">
        <v>276920</v>
      </c>
      <c r="E346" s="168">
        <v>272680</v>
      </c>
      <c r="F346" s="169">
        <f t="shared" si="33"/>
        <v>4240</v>
      </c>
      <c r="G346" s="170">
        <v>7810</v>
      </c>
      <c r="H346" s="170">
        <v>6080</v>
      </c>
      <c r="I346" s="169">
        <f t="shared" si="34"/>
        <v>1730</v>
      </c>
      <c r="J346" s="169">
        <f t="shared" si="35"/>
        <v>284730</v>
      </c>
      <c r="K346" s="169">
        <f t="shared" si="36"/>
        <v>5970</v>
      </c>
      <c r="L346" s="179">
        <f t="shared" si="37"/>
        <v>2.0967232114634918E-2</v>
      </c>
      <c r="M346" s="171">
        <f t="shared" si="32"/>
        <v>398019.9</v>
      </c>
    </row>
    <row r="347" spans="1:13" ht="31.5" hidden="1" customHeight="1">
      <c r="A347" s="167" t="s">
        <v>700</v>
      </c>
      <c r="B347" s="167" t="s">
        <v>701</v>
      </c>
      <c r="C347" s="167" t="s">
        <v>166</v>
      </c>
      <c r="D347" s="168">
        <v>265930</v>
      </c>
      <c r="E347" s="168">
        <v>262170</v>
      </c>
      <c r="F347" s="169">
        <f t="shared" si="33"/>
        <v>3760</v>
      </c>
      <c r="G347" s="170">
        <v>7600</v>
      </c>
      <c r="H347" s="170">
        <v>5680</v>
      </c>
      <c r="I347" s="169">
        <f t="shared" si="34"/>
        <v>1920</v>
      </c>
      <c r="J347" s="169">
        <f t="shared" si="35"/>
        <v>273530</v>
      </c>
      <c r="K347" s="169">
        <f t="shared" si="36"/>
        <v>5680</v>
      </c>
      <c r="L347" s="179">
        <f t="shared" si="37"/>
        <v>2.0765546740759696E-2</v>
      </c>
      <c r="M347" s="171">
        <f t="shared" si="32"/>
        <v>378685.60000000003</v>
      </c>
    </row>
    <row r="348" spans="1:13" ht="31.5" hidden="1" customHeight="1">
      <c r="A348" s="167" t="s">
        <v>646</v>
      </c>
      <c r="B348" s="167" t="s">
        <v>647</v>
      </c>
      <c r="C348" s="167" t="s">
        <v>166</v>
      </c>
      <c r="D348" s="168">
        <v>246350</v>
      </c>
      <c r="E348" s="168">
        <v>242660</v>
      </c>
      <c r="F348" s="169">
        <f t="shared" si="33"/>
        <v>3690</v>
      </c>
      <c r="G348" s="170">
        <v>6920</v>
      </c>
      <c r="H348" s="170">
        <v>5370</v>
      </c>
      <c r="I348" s="169">
        <f t="shared" si="34"/>
        <v>1550</v>
      </c>
      <c r="J348" s="169">
        <f t="shared" si="35"/>
        <v>253270</v>
      </c>
      <c r="K348" s="169">
        <f t="shared" si="36"/>
        <v>5240</v>
      </c>
      <c r="L348" s="179">
        <f t="shared" si="37"/>
        <v>2.0689382872033799E-2</v>
      </c>
      <c r="M348" s="171">
        <f t="shared" si="32"/>
        <v>349350.8</v>
      </c>
    </row>
    <row r="349" spans="1:13" ht="31.5" hidden="1" customHeight="1">
      <c r="A349" s="167" t="s">
        <v>760</v>
      </c>
      <c r="B349" s="167" t="s">
        <v>761</v>
      </c>
      <c r="C349" s="167" t="s">
        <v>168</v>
      </c>
      <c r="D349" s="168">
        <v>335580</v>
      </c>
      <c r="E349" s="168">
        <v>330980</v>
      </c>
      <c r="F349" s="169">
        <f t="shared" si="33"/>
        <v>4600</v>
      </c>
      <c r="G349" s="170">
        <v>11290</v>
      </c>
      <c r="H349" s="170">
        <v>8740</v>
      </c>
      <c r="I349" s="169">
        <f t="shared" si="34"/>
        <v>2550</v>
      </c>
      <c r="J349" s="169">
        <f t="shared" si="35"/>
        <v>346870</v>
      </c>
      <c r="K349" s="169">
        <f t="shared" si="36"/>
        <v>7150</v>
      </c>
      <c r="L349" s="179">
        <f t="shared" si="37"/>
        <v>2.0612909735635829E-2</v>
      </c>
      <c r="M349" s="171">
        <f t="shared" si="32"/>
        <v>476690.5</v>
      </c>
    </row>
    <row r="350" spans="1:13" ht="31.5" hidden="1" customHeight="1">
      <c r="A350" s="167" t="s">
        <v>662</v>
      </c>
      <c r="B350" s="167" t="s">
        <v>663</v>
      </c>
      <c r="C350" s="167" t="s">
        <v>166</v>
      </c>
      <c r="D350" s="168">
        <v>254350</v>
      </c>
      <c r="E350" s="168">
        <v>250930</v>
      </c>
      <c r="F350" s="169">
        <f t="shared" si="33"/>
        <v>3420</v>
      </c>
      <c r="G350" s="170">
        <v>9600</v>
      </c>
      <c r="H350" s="170">
        <v>7620</v>
      </c>
      <c r="I350" s="169">
        <f t="shared" si="34"/>
        <v>1980</v>
      </c>
      <c r="J350" s="169">
        <f t="shared" si="35"/>
        <v>263950</v>
      </c>
      <c r="K350" s="169">
        <f t="shared" si="36"/>
        <v>5400</v>
      </c>
      <c r="L350" s="179">
        <f t="shared" si="37"/>
        <v>2.045842015533245E-2</v>
      </c>
      <c r="M350" s="171">
        <f t="shared" si="32"/>
        <v>360018</v>
      </c>
    </row>
    <row r="351" spans="1:13" ht="31.5" hidden="1" customHeight="1">
      <c r="A351" s="167" t="s">
        <v>768</v>
      </c>
      <c r="B351" s="167" t="s">
        <v>769</v>
      </c>
      <c r="C351" s="167" t="s">
        <v>168</v>
      </c>
      <c r="D351" s="168">
        <v>216560</v>
      </c>
      <c r="E351" s="168">
        <v>213530</v>
      </c>
      <c r="F351" s="169">
        <f t="shared" si="33"/>
        <v>3030</v>
      </c>
      <c r="G351" s="170">
        <v>6780</v>
      </c>
      <c r="H351" s="170">
        <v>5270</v>
      </c>
      <c r="I351" s="169">
        <f t="shared" si="34"/>
        <v>1510</v>
      </c>
      <c r="J351" s="169">
        <f t="shared" si="35"/>
        <v>223340</v>
      </c>
      <c r="K351" s="169">
        <f t="shared" si="36"/>
        <v>4540</v>
      </c>
      <c r="L351" s="179">
        <f t="shared" si="37"/>
        <v>2.0327751410405659E-2</v>
      </c>
      <c r="M351" s="171">
        <f t="shared" si="32"/>
        <v>302681.8</v>
      </c>
    </row>
    <row r="352" spans="1:13" ht="31.5" hidden="1" customHeight="1">
      <c r="A352" s="167" t="s">
        <v>730</v>
      </c>
      <c r="B352" s="167" t="s">
        <v>731</v>
      </c>
      <c r="C352" s="167" t="s">
        <v>166</v>
      </c>
      <c r="D352" s="168">
        <v>293280</v>
      </c>
      <c r="E352" s="168">
        <v>288900</v>
      </c>
      <c r="F352" s="169">
        <f t="shared" si="33"/>
        <v>4380</v>
      </c>
      <c r="G352" s="170">
        <v>6830</v>
      </c>
      <c r="H352" s="170">
        <v>5110</v>
      </c>
      <c r="I352" s="169">
        <f t="shared" si="34"/>
        <v>1720</v>
      </c>
      <c r="J352" s="169">
        <f t="shared" si="35"/>
        <v>300110</v>
      </c>
      <c r="K352" s="169">
        <f t="shared" si="36"/>
        <v>6100</v>
      </c>
      <c r="L352" s="179">
        <f t="shared" si="37"/>
        <v>2.032588051047949E-2</v>
      </c>
      <c r="M352" s="171">
        <f t="shared" si="32"/>
        <v>406687</v>
      </c>
    </row>
    <row r="353" spans="1:13" ht="31.5" hidden="1" customHeight="1">
      <c r="A353" s="167" t="s">
        <v>698</v>
      </c>
      <c r="B353" s="167" t="s">
        <v>699</v>
      </c>
      <c r="C353" s="167" t="s">
        <v>166</v>
      </c>
      <c r="D353" s="168">
        <v>232780</v>
      </c>
      <c r="E353" s="168">
        <v>229350</v>
      </c>
      <c r="F353" s="169">
        <f t="shared" si="33"/>
        <v>3430</v>
      </c>
      <c r="G353" s="170">
        <v>6380</v>
      </c>
      <c r="H353" s="170">
        <v>4960</v>
      </c>
      <c r="I353" s="169">
        <f t="shared" si="34"/>
        <v>1420</v>
      </c>
      <c r="J353" s="169">
        <f t="shared" si="35"/>
        <v>239160</v>
      </c>
      <c r="K353" s="169">
        <f t="shared" si="36"/>
        <v>4850</v>
      </c>
      <c r="L353" s="179">
        <f t="shared" si="37"/>
        <v>2.0279310921558789E-2</v>
      </c>
      <c r="M353" s="171">
        <f t="shared" si="32"/>
        <v>323349.5</v>
      </c>
    </row>
    <row r="354" spans="1:13" ht="31.5" hidden="1" customHeight="1">
      <c r="A354" s="167" t="s">
        <v>638</v>
      </c>
      <c r="B354" s="167" t="s">
        <v>639</v>
      </c>
      <c r="C354" s="167" t="s">
        <v>166</v>
      </c>
      <c r="D354" s="168">
        <v>212010</v>
      </c>
      <c r="E354" s="168">
        <v>209550</v>
      </c>
      <c r="F354" s="169">
        <f t="shared" si="33"/>
        <v>2460</v>
      </c>
      <c r="G354" s="170">
        <v>8710</v>
      </c>
      <c r="H354" s="170">
        <v>6700</v>
      </c>
      <c r="I354" s="169">
        <f t="shared" si="34"/>
        <v>2010</v>
      </c>
      <c r="J354" s="169">
        <f t="shared" si="35"/>
        <v>220720</v>
      </c>
      <c r="K354" s="169">
        <f t="shared" si="36"/>
        <v>4470</v>
      </c>
      <c r="L354" s="179">
        <f t="shared" si="37"/>
        <v>2.0251902863356288E-2</v>
      </c>
      <c r="M354" s="171">
        <f t="shared" si="32"/>
        <v>298014.90000000002</v>
      </c>
    </row>
    <row r="355" spans="1:13" ht="31.5" hidden="1" customHeight="1">
      <c r="A355" s="167" t="s">
        <v>694</v>
      </c>
      <c r="B355" s="167" t="s">
        <v>695</v>
      </c>
      <c r="C355" s="167" t="s">
        <v>166</v>
      </c>
      <c r="D355" s="168">
        <v>290360</v>
      </c>
      <c r="E355" s="168">
        <v>285900</v>
      </c>
      <c r="F355" s="169">
        <f t="shared" si="33"/>
        <v>4460</v>
      </c>
      <c r="G355" s="170">
        <v>7250</v>
      </c>
      <c r="H355" s="170">
        <v>5690</v>
      </c>
      <c r="I355" s="169">
        <f t="shared" si="34"/>
        <v>1560</v>
      </c>
      <c r="J355" s="169">
        <f t="shared" si="35"/>
        <v>297610</v>
      </c>
      <c r="K355" s="169">
        <f t="shared" si="36"/>
        <v>6020</v>
      </c>
      <c r="L355" s="179">
        <f t="shared" si="37"/>
        <v>2.0227814925573736E-2</v>
      </c>
      <c r="M355" s="171">
        <f t="shared" si="32"/>
        <v>401353.4</v>
      </c>
    </row>
    <row r="356" spans="1:13" ht="31.5" hidden="1" customHeight="1">
      <c r="A356" s="167" t="s">
        <v>632</v>
      </c>
      <c r="B356" s="167" t="s">
        <v>633</v>
      </c>
      <c r="C356" s="167" t="s">
        <v>166</v>
      </c>
      <c r="D356" s="168">
        <v>321990</v>
      </c>
      <c r="E356" s="168">
        <v>316780</v>
      </c>
      <c r="F356" s="169">
        <f t="shared" si="33"/>
        <v>5210</v>
      </c>
      <c r="G356" s="170">
        <v>5330</v>
      </c>
      <c r="H356" s="170">
        <v>3930</v>
      </c>
      <c r="I356" s="169">
        <f t="shared" si="34"/>
        <v>1400</v>
      </c>
      <c r="J356" s="169">
        <f t="shared" si="35"/>
        <v>327320</v>
      </c>
      <c r="K356" s="169">
        <f t="shared" si="36"/>
        <v>6610</v>
      </c>
      <c r="L356" s="179">
        <f t="shared" si="37"/>
        <v>2.0194305267016988E-2</v>
      </c>
      <c r="M356" s="171">
        <f t="shared" si="32"/>
        <v>440688.7</v>
      </c>
    </row>
    <row r="357" spans="1:13" ht="31.5" hidden="1" customHeight="1">
      <c r="A357" s="167" t="s">
        <v>718</v>
      </c>
      <c r="B357" s="167" t="s">
        <v>719</v>
      </c>
      <c r="C357" s="167" t="s">
        <v>166</v>
      </c>
      <c r="D357" s="168">
        <v>248150</v>
      </c>
      <c r="E357" s="168">
        <v>244570</v>
      </c>
      <c r="F357" s="169">
        <f t="shared" si="33"/>
        <v>3580</v>
      </c>
      <c r="G357" s="170">
        <v>6200</v>
      </c>
      <c r="H357" s="170">
        <v>4700</v>
      </c>
      <c r="I357" s="169">
        <f t="shared" si="34"/>
        <v>1500</v>
      </c>
      <c r="J357" s="169">
        <f t="shared" si="35"/>
        <v>254350</v>
      </c>
      <c r="K357" s="169">
        <f t="shared" si="36"/>
        <v>5080</v>
      </c>
      <c r="L357" s="179">
        <f t="shared" si="37"/>
        <v>1.9972478867701985E-2</v>
      </c>
      <c r="M357" s="171">
        <f t="shared" si="32"/>
        <v>338683.60000000003</v>
      </c>
    </row>
    <row r="358" spans="1:13" ht="31.5" hidden="1" customHeight="1">
      <c r="A358" s="167" t="s">
        <v>650</v>
      </c>
      <c r="B358" s="167" t="s">
        <v>651</v>
      </c>
      <c r="C358" s="167" t="s">
        <v>166</v>
      </c>
      <c r="D358" s="168">
        <v>219900</v>
      </c>
      <c r="E358" s="168">
        <v>216660</v>
      </c>
      <c r="F358" s="169">
        <f t="shared" si="33"/>
        <v>3240</v>
      </c>
      <c r="G358" s="170">
        <v>5600</v>
      </c>
      <c r="H358" s="170">
        <v>4380</v>
      </c>
      <c r="I358" s="169">
        <f t="shared" si="34"/>
        <v>1220</v>
      </c>
      <c r="J358" s="169">
        <f t="shared" si="35"/>
        <v>225500</v>
      </c>
      <c r="K358" s="169">
        <f t="shared" si="36"/>
        <v>4460</v>
      </c>
      <c r="L358" s="179">
        <f t="shared" si="37"/>
        <v>1.9778270509977828E-2</v>
      </c>
      <c r="M358" s="171">
        <f t="shared" si="32"/>
        <v>297348.2</v>
      </c>
    </row>
    <row r="359" spans="1:13" ht="31.5" hidden="1" customHeight="1">
      <c r="A359" s="172" t="s">
        <v>836</v>
      </c>
      <c r="B359" s="172" t="s">
        <v>837</v>
      </c>
      <c r="C359" s="172" t="s">
        <v>170</v>
      </c>
      <c r="D359" s="173">
        <v>199360</v>
      </c>
      <c r="E359" s="173">
        <v>196650</v>
      </c>
      <c r="F359" s="169">
        <f t="shared" si="33"/>
        <v>2710</v>
      </c>
      <c r="G359" s="174">
        <v>6150</v>
      </c>
      <c r="H359" s="174">
        <v>4820</v>
      </c>
      <c r="I359" s="169">
        <f t="shared" si="34"/>
        <v>1330</v>
      </c>
      <c r="J359" s="169">
        <f t="shared" si="35"/>
        <v>205510</v>
      </c>
      <c r="K359" s="169">
        <f t="shared" si="36"/>
        <v>4040</v>
      </c>
      <c r="L359" s="179">
        <f t="shared" si="37"/>
        <v>1.965841078293027E-2</v>
      </c>
      <c r="M359" s="171">
        <f t="shared" si="32"/>
        <v>269346.8</v>
      </c>
    </row>
    <row r="360" spans="1:13" ht="31.5" hidden="1" customHeight="1">
      <c r="A360" s="167" t="s">
        <v>732</v>
      </c>
      <c r="B360" s="167" t="s">
        <v>733</v>
      </c>
      <c r="C360" s="167" t="s">
        <v>166</v>
      </c>
      <c r="D360" s="168">
        <v>307170</v>
      </c>
      <c r="E360" s="168">
        <v>302800</v>
      </c>
      <c r="F360" s="169">
        <f t="shared" si="33"/>
        <v>4370</v>
      </c>
      <c r="G360" s="170">
        <v>7080</v>
      </c>
      <c r="H360" s="170">
        <v>5290</v>
      </c>
      <c r="I360" s="169">
        <f t="shared" si="34"/>
        <v>1790</v>
      </c>
      <c r="J360" s="169">
        <f t="shared" si="35"/>
        <v>314250</v>
      </c>
      <c r="K360" s="169">
        <f t="shared" si="36"/>
        <v>6160</v>
      </c>
      <c r="L360" s="179">
        <f t="shared" si="37"/>
        <v>1.960222752585521E-2</v>
      </c>
      <c r="M360" s="171">
        <f t="shared" si="32"/>
        <v>410687.2</v>
      </c>
    </row>
    <row r="361" spans="1:13" ht="31.5" hidden="1" customHeight="1">
      <c r="A361" s="167" t="s">
        <v>648</v>
      </c>
      <c r="B361" s="167" t="s">
        <v>649</v>
      </c>
      <c r="C361" s="167" t="s">
        <v>166</v>
      </c>
      <c r="D361" s="168">
        <v>263120</v>
      </c>
      <c r="E361" s="168">
        <v>259350</v>
      </c>
      <c r="F361" s="169">
        <f t="shared" si="33"/>
        <v>3770</v>
      </c>
      <c r="G361" s="170">
        <v>7300</v>
      </c>
      <c r="H361" s="170">
        <v>5790</v>
      </c>
      <c r="I361" s="169">
        <f t="shared" si="34"/>
        <v>1510</v>
      </c>
      <c r="J361" s="169">
        <f t="shared" si="35"/>
        <v>270420</v>
      </c>
      <c r="K361" s="169">
        <f t="shared" si="36"/>
        <v>5280</v>
      </c>
      <c r="L361" s="179">
        <f t="shared" si="37"/>
        <v>1.9525183048591081E-2</v>
      </c>
      <c r="M361" s="171">
        <f t="shared" si="32"/>
        <v>352017.60000000003</v>
      </c>
    </row>
    <row r="362" spans="1:13" ht="31.5" hidden="1" customHeight="1">
      <c r="A362" s="167" t="s">
        <v>714</v>
      </c>
      <c r="B362" s="167" t="s">
        <v>715</v>
      </c>
      <c r="C362" s="167" t="s">
        <v>166</v>
      </c>
      <c r="D362" s="168">
        <v>166620</v>
      </c>
      <c r="E362" s="168">
        <v>164300</v>
      </c>
      <c r="F362" s="169">
        <f t="shared" si="33"/>
        <v>2320</v>
      </c>
      <c r="G362" s="170">
        <v>3730</v>
      </c>
      <c r="H362" s="170">
        <v>2760</v>
      </c>
      <c r="I362" s="169">
        <f t="shared" si="34"/>
        <v>970</v>
      </c>
      <c r="J362" s="169">
        <f t="shared" si="35"/>
        <v>170350</v>
      </c>
      <c r="K362" s="169">
        <f t="shared" si="36"/>
        <v>3290</v>
      </c>
      <c r="L362" s="179">
        <f t="shared" si="37"/>
        <v>1.9313178749633109E-2</v>
      </c>
      <c r="M362" s="171">
        <f t="shared" si="32"/>
        <v>219344.30000000002</v>
      </c>
    </row>
    <row r="363" spans="1:13" ht="31.5" hidden="1" customHeight="1">
      <c r="A363" s="167" t="s">
        <v>654</v>
      </c>
      <c r="B363" s="167" t="s">
        <v>655</v>
      </c>
      <c r="C363" s="167" t="s">
        <v>166</v>
      </c>
      <c r="D363" s="168">
        <v>182280</v>
      </c>
      <c r="E363" s="168">
        <v>179500</v>
      </c>
      <c r="F363" s="169">
        <f t="shared" si="33"/>
        <v>2780</v>
      </c>
      <c r="G363" s="170">
        <v>3030</v>
      </c>
      <c r="H363" s="170">
        <v>2250</v>
      </c>
      <c r="I363" s="169">
        <f t="shared" si="34"/>
        <v>780</v>
      </c>
      <c r="J363" s="169">
        <f t="shared" si="35"/>
        <v>185310</v>
      </c>
      <c r="K363" s="169">
        <f t="shared" si="36"/>
        <v>3560</v>
      </c>
      <c r="L363" s="179">
        <f t="shared" si="37"/>
        <v>1.9211051751119746E-2</v>
      </c>
      <c r="M363" s="171">
        <f t="shared" si="32"/>
        <v>237345.2</v>
      </c>
    </row>
    <row r="364" spans="1:13" ht="31.5" hidden="1" customHeight="1">
      <c r="A364" s="167" t="s">
        <v>658</v>
      </c>
      <c r="B364" s="167" t="s">
        <v>659</v>
      </c>
      <c r="C364" s="167" t="s">
        <v>166</v>
      </c>
      <c r="D364" s="168">
        <v>364300</v>
      </c>
      <c r="E364" s="168">
        <v>359510</v>
      </c>
      <c r="F364" s="169">
        <f t="shared" si="33"/>
        <v>4790</v>
      </c>
      <c r="G364" s="170">
        <v>11880</v>
      </c>
      <c r="H364" s="170">
        <v>9540</v>
      </c>
      <c r="I364" s="169">
        <f t="shared" si="34"/>
        <v>2340</v>
      </c>
      <c r="J364" s="169">
        <f t="shared" si="35"/>
        <v>376180</v>
      </c>
      <c r="K364" s="169">
        <f t="shared" si="36"/>
        <v>7130</v>
      </c>
      <c r="L364" s="179">
        <f t="shared" si="37"/>
        <v>1.8953692381306821E-2</v>
      </c>
      <c r="M364" s="171">
        <f t="shared" si="32"/>
        <v>475357.10000000003</v>
      </c>
    </row>
    <row r="365" spans="1:13" ht="31.5" hidden="1" customHeight="1">
      <c r="A365" s="167" t="s">
        <v>642</v>
      </c>
      <c r="B365" s="167" t="s">
        <v>643</v>
      </c>
      <c r="C365" s="167" t="s">
        <v>166</v>
      </c>
      <c r="D365" s="168">
        <v>322920</v>
      </c>
      <c r="E365" s="168">
        <v>318860</v>
      </c>
      <c r="F365" s="169">
        <f t="shared" si="33"/>
        <v>4060</v>
      </c>
      <c r="G365" s="170">
        <v>8130</v>
      </c>
      <c r="H365" s="170">
        <v>6270</v>
      </c>
      <c r="I365" s="169">
        <f t="shared" si="34"/>
        <v>1860</v>
      </c>
      <c r="J365" s="169">
        <f t="shared" si="35"/>
        <v>331050</v>
      </c>
      <c r="K365" s="169">
        <f t="shared" si="36"/>
        <v>5920</v>
      </c>
      <c r="L365" s="179">
        <f t="shared" si="37"/>
        <v>1.7882495091375926E-2</v>
      </c>
      <c r="M365" s="171">
        <f t="shared" si="32"/>
        <v>394686.4</v>
      </c>
    </row>
    <row r="366" spans="1:13" ht="31.5" hidden="1" customHeight="1">
      <c r="A366" s="172" t="s">
        <v>174</v>
      </c>
      <c r="B366" s="172" t="s">
        <v>174</v>
      </c>
      <c r="C366" s="172" t="s">
        <v>174</v>
      </c>
      <c r="D366" s="173">
        <v>852720</v>
      </c>
      <c r="E366" s="173">
        <v>848710</v>
      </c>
      <c r="F366" s="169">
        <f t="shared" si="33"/>
        <v>4010</v>
      </c>
      <c r="G366" s="174">
        <v>4620</v>
      </c>
      <c r="H366" s="174">
        <v>3090</v>
      </c>
      <c r="I366" s="169">
        <f t="shared" si="34"/>
        <v>1530</v>
      </c>
      <c r="J366" s="169">
        <f t="shared" si="35"/>
        <v>857340</v>
      </c>
      <c r="K366" s="169">
        <f t="shared" si="36"/>
        <v>5540</v>
      </c>
      <c r="L366" s="179">
        <f t="shared" si="37"/>
        <v>6.4618471084983784E-3</v>
      </c>
      <c r="M366" s="171">
        <f t="shared" si="32"/>
        <v>369351.8</v>
      </c>
    </row>
    <row r="367" spans="1:13" ht="16"/>
    <row r="368" spans="1:13" ht="16"/>
  </sheetData>
  <sheetProtection formatCells="0" formatColumns="0"/>
  <autoFilter ref="A1:M366" xr:uid="{9E72C50B-870C-4117-9C10-6D3FC75D8D67}">
    <filterColumn colId="2">
      <filters>
        <filter val="West Midlands"/>
      </filters>
    </filterColumn>
    <sortState xmlns:xlrd2="http://schemas.microsoft.com/office/spreadsheetml/2017/richdata2" ref="A2:M366">
      <sortCondition descending="1" ref="L1:L366"/>
    </sortState>
  </autoFilter>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5C5A8-33DE-449F-91C8-B5A1F460E782}">
  <dimension ref="A1:G640"/>
  <sheetViews>
    <sheetView showGridLines="0" topLeftCell="A8" zoomScale="85" zoomScaleNormal="85" workbookViewId="0">
      <selection activeCell="A3" sqref="A3"/>
    </sheetView>
  </sheetViews>
  <sheetFormatPr baseColWidth="10" defaultColWidth="18.85546875" defaultRowHeight="16"/>
  <cols>
    <col min="1" max="1" width="18.85546875" style="79"/>
  </cols>
  <sheetData>
    <row r="1" spans="1:7" ht="18">
      <c r="A1" s="1" t="s">
        <v>904</v>
      </c>
    </row>
    <row r="2" spans="1:7" ht="18">
      <c r="A2" s="1" t="s">
        <v>145</v>
      </c>
    </row>
    <row r="3" spans="1:7">
      <c r="A3" s="20" t="s">
        <v>21</v>
      </c>
    </row>
    <row r="4" spans="1:7">
      <c r="A4" s="32" t="s">
        <v>51</v>
      </c>
    </row>
    <row r="5" spans="1:7">
      <c r="A5" s="20" t="s">
        <v>52</v>
      </c>
    </row>
    <row r="6" spans="1:7" ht="135.5" customHeight="1">
      <c r="A6" s="75" t="s">
        <v>905</v>
      </c>
      <c r="B6" s="38" t="s">
        <v>147</v>
      </c>
      <c r="C6" s="65" t="s">
        <v>906</v>
      </c>
      <c r="D6" s="38" t="s">
        <v>148</v>
      </c>
      <c r="E6" s="65" t="s">
        <v>149</v>
      </c>
      <c r="F6" s="38" t="s">
        <v>150</v>
      </c>
      <c r="G6" s="65" t="s">
        <v>151</v>
      </c>
    </row>
    <row r="7" spans="1:7" s="20" customFormat="1" ht="31.5" customHeight="1">
      <c r="A7" s="80" t="s">
        <v>907</v>
      </c>
      <c r="B7" s="42" t="s">
        <v>908</v>
      </c>
      <c r="C7" s="76" t="s">
        <v>909</v>
      </c>
      <c r="D7" s="77">
        <v>168850</v>
      </c>
      <c r="E7" s="78">
        <v>164440</v>
      </c>
      <c r="F7" s="77">
        <v>8110</v>
      </c>
      <c r="G7" s="78">
        <v>6440</v>
      </c>
    </row>
    <row r="8" spans="1:7" s="20" customFormat="1" ht="31.5" customHeight="1">
      <c r="A8" s="41" t="s">
        <v>910</v>
      </c>
      <c r="B8" s="20" t="s">
        <v>911</v>
      </c>
      <c r="C8" s="39" t="s">
        <v>909</v>
      </c>
      <c r="D8" s="67">
        <v>199990</v>
      </c>
      <c r="E8" s="68">
        <v>195180</v>
      </c>
      <c r="F8" s="67">
        <v>12090</v>
      </c>
      <c r="G8" s="68">
        <v>9250</v>
      </c>
    </row>
    <row r="9" spans="1:7" s="20" customFormat="1" ht="31.5" customHeight="1">
      <c r="A9" s="41" t="s">
        <v>912</v>
      </c>
      <c r="B9" s="20" t="s">
        <v>913</v>
      </c>
      <c r="C9" s="39" t="s">
        <v>909</v>
      </c>
      <c r="D9" s="67">
        <v>184000</v>
      </c>
      <c r="E9" s="68">
        <v>180340</v>
      </c>
      <c r="F9" s="67">
        <v>8500</v>
      </c>
      <c r="G9" s="68">
        <v>6930</v>
      </c>
    </row>
    <row r="10" spans="1:7" s="20" customFormat="1" ht="31.5" customHeight="1">
      <c r="A10" s="41" t="s">
        <v>914</v>
      </c>
      <c r="B10" s="20" t="s">
        <v>915</v>
      </c>
      <c r="C10" s="39" t="s">
        <v>909</v>
      </c>
      <c r="D10" s="67">
        <v>179790</v>
      </c>
      <c r="E10" s="68">
        <v>175850</v>
      </c>
      <c r="F10" s="67">
        <v>8990</v>
      </c>
      <c r="G10" s="68">
        <v>7110</v>
      </c>
    </row>
    <row r="11" spans="1:7" s="20" customFormat="1" ht="31.5" customHeight="1">
      <c r="A11" s="41" t="s">
        <v>916</v>
      </c>
      <c r="B11" s="20" t="s">
        <v>917</v>
      </c>
      <c r="C11" s="39" t="s">
        <v>909</v>
      </c>
      <c r="D11" s="67">
        <v>189650</v>
      </c>
      <c r="E11" s="68">
        <v>185480</v>
      </c>
      <c r="F11" s="67">
        <v>7180</v>
      </c>
      <c r="G11" s="68">
        <v>5770</v>
      </c>
    </row>
    <row r="12" spans="1:7" s="20" customFormat="1" ht="31.5" customHeight="1">
      <c r="A12" s="41" t="s">
        <v>178</v>
      </c>
      <c r="B12" s="20" t="s">
        <v>918</v>
      </c>
      <c r="C12" s="39" t="s">
        <v>909</v>
      </c>
      <c r="D12" s="67">
        <v>200610</v>
      </c>
      <c r="E12" s="68">
        <v>196610</v>
      </c>
      <c r="F12" s="67">
        <v>13130</v>
      </c>
      <c r="G12" s="68">
        <v>10030</v>
      </c>
    </row>
    <row r="13" spans="1:7" s="20" customFormat="1" ht="31.5" customHeight="1">
      <c r="A13" s="41" t="s">
        <v>919</v>
      </c>
      <c r="B13" s="20" t="s">
        <v>920</v>
      </c>
      <c r="C13" s="39" t="s">
        <v>909</v>
      </c>
      <c r="D13" s="67">
        <v>174870</v>
      </c>
      <c r="E13" s="68">
        <v>170600</v>
      </c>
      <c r="F13" s="67">
        <v>12480</v>
      </c>
      <c r="G13" s="68">
        <v>9910</v>
      </c>
    </row>
    <row r="14" spans="1:7" s="20" customFormat="1" ht="31.5" customHeight="1">
      <c r="A14" s="41" t="s">
        <v>190</v>
      </c>
      <c r="B14" s="20" t="s">
        <v>921</v>
      </c>
      <c r="C14" s="39" t="s">
        <v>909</v>
      </c>
      <c r="D14" s="67">
        <v>194100</v>
      </c>
      <c r="E14" s="68">
        <v>189630</v>
      </c>
      <c r="F14" s="67">
        <v>15660</v>
      </c>
      <c r="G14" s="68">
        <v>12320</v>
      </c>
    </row>
    <row r="15" spans="1:7" s="20" customFormat="1" ht="31.5" customHeight="1">
      <c r="A15" s="41" t="s">
        <v>180</v>
      </c>
      <c r="B15" s="20" t="s">
        <v>922</v>
      </c>
      <c r="C15" s="39" t="s">
        <v>909</v>
      </c>
      <c r="D15" s="67">
        <v>195210</v>
      </c>
      <c r="E15" s="68">
        <v>189930</v>
      </c>
      <c r="F15" s="67">
        <v>15080</v>
      </c>
      <c r="G15" s="68">
        <v>11500</v>
      </c>
    </row>
    <row r="16" spans="1:7" s="20" customFormat="1" ht="31.5" customHeight="1">
      <c r="A16" s="41" t="s">
        <v>923</v>
      </c>
      <c r="B16" s="20" t="s">
        <v>924</v>
      </c>
      <c r="C16" s="39" t="s">
        <v>909</v>
      </c>
      <c r="D16" s="67">
        <v>154910</v>
      </c>
      <c r="E16" s="68">
        <v>150800</v>
      </c>
      <c r="F16" s="67">
        <v>4090</v>
      </c>
      <c r="G16" s="68">
        <v>3400</v>
      </c>
    </row>
    <row r="17" spans="1:7" s="20" customFormat="1" ht="31.5" customHeight="1">
      <c r="A17" s="41" t="s">
        <v>925</v>
      </c>
      <c r="B17" s="20" t="s">
        <v>926</v>
      </c>
      <c r="C17" s="39" t="s">
        <v>909</v>
      </c>
      <c r="D17" s="67">
        <v>189460</v>
      </c>
      <c r="E17" s="68">
        <v>185390</v>
      </c>
      <c r="F17" s="67">
        <v>10960</v>
      </c>
      <c r="G17" s="68">
        <v>9020</v>
      </c>
    </row>
    <row r="18" spans="1:7" s="20" customFormat="1" ht="31.5" customHeight="1">
      <c r="A18" s="41" t="s">
        <v>927</v>
      </c>
      <c r="B18" s="20" t="s">
        <v>928</v>
      </c>
      <c r="C18" s="39" t="s">
        <v>909</v>
      </c>
      <c r="D18" s="67">
        <v>172460</v>
      </c>
      <c r="E18" s="68">
        <v>169160</v>
      </c>
      <c r="F18" s="67">
        <v>9580</v>
      </c>
      <c r="G18" s="68">
        <v>7820</v>
      </c>
    </row>
    <row r="19" spans="1:7" s="20" customFormat="1" ht="31.5" customHeight="1">
      <c r="A19" s="41" t="s">
        <v>182</v>
      </c>
      <c r="B19" s="20" t="s">
        <v>929</v>
      </c>
      <c r="C19" s="39" t="s">
        <v>909</v>
      </c>
      <c r="D19" s="67">
        <v>188090</v>
      </c>
      <c r="E19" s="68">
        <v>182860</v>
      </c>
      <c r="F19" s="67">
        <v>19740</v>
      </c>
      <c r="G19" s="68">
        <v>14810</v>
      </c>
    </row>
    <row r="20" spans="1:7" s="20" customFormat="1" ht="31.5" customHeight="1">
      <c r="A20" s="41" t="s">
        <v>930</v>
      </c>
      <c r="B20" s="20" t="s">
        <v>931</v>
      </c>
      <c r="C20" s="39" t="s">
        <v>909</v>
      </c>
      <c r="D20" s="67">
        <v>198930</v>
      </c>
      <c r="E20" s="68">
        <v>194630</v>
      </c>
      <c r="F20" s="67">
        <v>13660</v>
      </c>
      <c r="G20" s="68">
        <v>11160</v>
      </c>
    </row>
    <row r="21" spans="1:7" s="20" customFormat="1" ht="31.5" customHeight="1">
      <c r="A21" s="41" t="s">
        <v>932</v>
      </c>
      <c r="B21" s="20" t="s">
        <v>933</v>
      </c>
      <c r="C21" s="39" t="s">
        <v>909</v>
      </c>
      <c r="D21" s="67">
        <v>184560</v>
      </c>
      <c r="E21" s="68">
        <v>180820</v>
      </c>
      <c r="F21" s="67">
        <v>18870</v>
      </c>
      <c r="G21" s="68">
        <v>14030</v>
      </c>
    </row>
    <row r="22" spans="1:7" s="20" customFormat="1" ht="31.5" customHeight="1">
      <c r="A22" s="41" t="s">
        <v>934</v>
      </c>
      <c r="B22" s="20" t="s">
        <v>935</v>
      </c>
      <c r="C22" s="39" t="s">
        <v>909</v>
      </c>
      <c r="D22" s="67">
        <v>182470</v>
      </c>
      <c r="E22" s="68">
        <v>178160</v>
      </c>
      <c r="F22" s="67">
        <v>12690</v>
      </c>
      <c r="G22" s="68">
        <v>9880</v>
      </c>
    </row>
    <row r="23" spans="1:7" s="20" customFormat="1" ht="31.5" customHeight="1">
      <c r="A23" s="41" t="s">
        <v>936</v>
      </c>
      <c r="B23" s="20" t="s">
        <v>937</v>
      </c>
      <c r="C23" s="39" t="s">
        <v>909</v>
      </c>
      <c r="D23" s="67">
        <v>201380</v>
      </c>
      <c r="E23" s="68">
        <v>197400</v>
      </c>
      <c r="F23" s="67">
        <v>9970</v>
      </c>
      <c r="G23" s="68">
        <v>8140</v>
      </c>
    </row>
    <row r="24" spans="1:7" s="20" customFormat="1" ht="31.5" customHeight="1">
      <c r="A24" s="41" t="s">
        <v>938</v>
      </c>
      <c r="B24" s="20" t="s">
        <v>939</v>
      </c>
      <c r="C24" s="39" t="s">
        <v>909</v>
      </c>
      <c r="D24" s="67">
        <v>187610</v>
      </c>
      <c r="E24" s="68">
        <v>183730</v>
      </c>
      <c r="F24" s="67">
        <v>9570</v>
      </c>
      <c r="G24" s="68">
        <v>7680</v>
      </c>
    </row>
    <row r="25" spans="1:7" s="20" customFormat="1" ht="31.5" customHeight="1">
      <c r="A25" s="41" t="s">
        <v>194</v>
      </c>
      <c r="B25" s="20" t="s">
        <v>940</v>
      </c>
      <c r="C25" s="39" t="s">
        <v>909</v>
      </c>
      <c r="D25" s="67">
        <v>226940</v>
      </c>
      <c r="E25" s="68">
        <v>222290</v>
      </c>
      <c r="F25" s="67">
        <v>13700</v>
      </c>
      <c r="G25" s="68">
        <v>10970</v>
      </c>
    </row>
    <row r="26" spans="1:7" s="20" customFormat="1" ht="31.5" customHeight="1">
      <c r="A26" s="41" t="s">
        <v>941</v>
      </c>
      <c r="B26" s="20" t="s">
        <v>942</v>
      </c>
      <c r="C26" s="39" t="s">
        <v>909</v>
      </c>
      <c r="D26" s="67">
        <v>199480</v>
      </c>
      <c r="E26" s="68">
        <v>195040</v>
      </c>
      <c r="F26" s="67">
        <v>9830</v>
      </c>
      <c r="G26" s="68">
        <v>7790</v>
      </c>
    </row>
    <row r="27" spans="1:7" s="20" customFormat="1" ht="31.5" customHeight="1">
      <c r="A27" s="41" t="s">
        <v>943</v>
      </c>
      <c r="B27" s="20" t="s">
        <v>944</v>
      </c>
      <c r="C27" s="39" t="s">
        <v>909</v>
      </c>
      <c r="D27" s="67">
        <v>182680</v>
      </c>
      <c r="E27" s="68">
        <v>178920</v>
      </c>
      <c r="F27" s="67">
        <v>15060</v>
      </c>
      <c r="G27" s="68">
        <v>12120</v>
      </c>
    </row>
    <row r="28" spans="1:7" s="20" customFormat="1" ht="31.5" customHeight="1">
      <c r="A28" s="41" t="s">
        <v>945</v>
      </c>
      <c r="B28" s="20" t="s">
        <v>946</v>
      </c>
      <c r="C28" s="39" t="s">
        <v>909</v>
      </c>
      <c r="D28" s="67">
        <v>181950</v>
      </c>
      <c r="E28" s="68">
        <v>178170</v>
      </c>
      <c r="F28" s="67">
        <v>9630</v>
      </c>
      <c r="G28" s="68">
        <v>7680</v>
      </c>
    </row>
    <row r="29" spans="1:7" s="20" customFormat="1" ht="31.5" customHeight="1">
      <c r="A29" s="41" t="s">
        <v>947</v>
      </c>
      <c r="B29" s="20" t="s">
        <v>948</v>
      </c>
      <c r="C29" s="39" t="s">
        <v>909</v>
      </c>
      <c r="D29" s="67">
        <v>176320</v>
      </c>
      <c r="E29" s="68">
        <v>172550</v>
      </c>
      <c r="F29" s="67">
        <v>11920</v>
      </c>
      <c r="G29" s="68">
        <v>9300</v>
      </c>
    </row>
    <row r="30" spans="1:7" s="20" customFormat="1" ht="31.5" customHeight="1">
      <c r="A30" s="41" t="s">
        <v>949</v>
      </c>
      <c r="B30" s="20" t="s">
        <v>950</v>
      </c>
      <c r="C30" s="39" t="s">
        <v>909</v>
      </c>
      <c r="D30" s="67">
        <v>188040</v>
      </c>
      <c r="E30" s="68">
        <v>183500</v>
      </c>
      <c r="F30" s="67">
        <v>12620</v>
      </c>
      <c r="G30" s="68">
        <v>10040</v>
      </c>
    </row>
    <row r="31" spans="1:7" s="20" customFormat="1" ht="31.5" customHeight="1">
      <c r="A31" s="41" t="s">
        <v>951</v>
      </c>
      <c r="B31" s="20" t="s">
        <v>952</v>
      </c>
      <c r="C31" s="39" t="s">
        <v>909</v>
      </c>
      <c r="D31" s="67">
        <v>196680</v>
      </c>
      <c r="E31" s="68">
        <v>191880</v>
      </c>
      <c r="F31" s="67">
        <v>7730</v>
      </c>
      <c r="G31" s="68">
        <v>5720</v>
      </c>
    </row>
    <row r="32" spans="1:7" s="20" customFormat="1" ht="31.5" customHeight="1">
      <c r="A32" s="41" t="s">
        <v>953</v>
      </c>
      <c r="B32" s="20" t="s">
        <v>954</v>
      </c>
      <c r="C32" s="39" t="s">
        <v>909</v>
      </c>
      <c r="D32" s="67">
        <v>207770</v>
      </c>
      <c r="E32" s="68">
        <v>203140</v>
      </c>
      <c r="F32" s="67">
        <v>17220</v>
      </c>
      <c r="G32" s="68">
        <v>12750</v>
      </c>
    </row>
    <row r="33" spans="1:7" s="20" customFormat="1" ht="31.5" customHeight="1">
      <c r="A33" s="41" t="s">
        <v>955</v>
      </c>
      <c r="B33" s="20" t="s">
        <v>956</v>
      </c>
      <c r="C33" s="39" t="s">
        <v>909</v>
      </c>
      <c r="D33" s="67">
        <v>205930</v>
      </c>
      <c r="E33" s="68">
        <v>201600</v>
      </c>
      <c r="F33" s="67">
        <v>7800</v>
      </c>
      <c r="G33" s="68">
        <v>6260</v>
      </c>
    </row>
    <row r="34" spans="1:7" s="20" customFormat="1" ht="31.5" customHeight="1">
      <c r="A34" s="41" t="s">
        <v>957</v>
      </c>
      <c r="B34" s="20" t="s">
        <v>958</v>
      </c>
      <c r="C34" s="39" t="s">
        <v>909</v>
      </c>
      <c r="D34" s="67">
        <v>181560</v>
      </c>
      <c r="E34" s="68">
        <v>177690</v>
      </c>
      <c r="F34" s="67">
        <v>10510</v>
      </c>
      <c r="G34" s="68">
        <v>8300</v>
      </c>
    </row>
    <row r="35" spans="1:7" s="20" customFormat="1" ht="31.5" customHeight="1">
      <c r="A35" s="41" t="s">
        <v>959</v>
      </c>
      <c r="B35" s="20" t="s">
        <v>960</v>
      </c>
      <c r="C35" s="39" t="s">
        <v>909</v>
      </c>
      <c r="D35" s="67">
        <v>176050</v>
      </c>
      <c r="E35" s="68">
        <v>172550</v>
      </c>
      <c r="F35" s="67">
        <v>13070</v>
      </c>
      <c r="G35" s="68">
        <v>10910</v>
      </c>
    </row>
    <row r="36" spans="1:7" s="20" customFormat="1" ht="31.5" customHeight="1">
      <c r="A36" s="41" t="s">
        <v>961</v>
      </c>
      <c r="B36" s="20" t="s">
        <v>962</v>
      </c>
      <c r="C36" s="39" t="s">
        <v>909</v>
      </c>
      <c r="D36" s="67">
        <v>186850</v>
      </c>
      <c r="E36" s="68">
        <v>182980</v>
      </c>
      <c r="F36" s="67">
        <v>5070</v>
      </c>
      <c r="G36" s="68">
        <v>3920</v>
      </c>
    </row>
    <row r="37" spans="1:7" s="20" customFormat="1" ht="31.5" customHeight="1">
      <c r="A37" s="41" t="s">
        <v>963</v>
      </c>
      <c r="B37" s="20" t="s">
        <v>964</v>
      </c>
      <c r="C37" s="39" t="s">
        <v>909</v>
      </c>
      <c r="D37" s="67">
        <v>190470</v>
      </c>
      <c r="E37" s="68">
        <v>187050</v>
      </c>
      <c r="F37" s="67">
        <v>17160</v>
      </c>
      <c r="G37" s="68">
        <v>13360</v>
      </c>
    </row>
    <row r="38" spans="1:7" s="20" customFormat="1" ht="31.5" customHeight="1">
      <c r="A38" s="41" t="s">
        <v>965</v>
      </c>
      <c r="B38" s="20" t="s">
        <v>966</v>
      </c>
      <c r="C38" s="39" t="s">
        <v>909</v>
      </c>
      <c r="D38" s="67">
        <v>195370</v>
      </c>
      <c r="E38" s="68">
        <v>191240</v>
      </c>
      <c r="F38" s="67">
        <v>11240</v>
      </c>
      <c r="G38" s="68">
        <v>8040</v>
      </c>
    </row>
    <row r="39" spans="1:7" s="20" customFormat="1" ht="31.5" customHeight="1">
      <c r="A39" s="41" t="s">
        <v>967</v>
      </c>
      <c r="B39" s="20" t="s">
        <v>968</v>
      </c>
      <c r="C39" s="39" t="s">
        <v>909</v>
      </c>
      <c r="D39" s="67">
        <v>173740</v>
      </c>
      <c r="E39" s="68">
        <v>170520</v>
      </c>
      <c r="F39" s="67">
        <v>21590</v>
      </c>
      <c r="G39" s="68">
        <v>15960</v>
      </c>
    </row>
    <row r="40" spans="1:7" s="20" customFormat="1" ht="31.5" customHeight="1">
      <c r="A40" s="41" t="s">
        <v>969</v>
      </c>
      <c r="B40" s="20" t="s">
        <v>970</v>
      </c>
      <c r="C40" s="39" t="s">
        <v>909</v>
      </c>
      <c r="D40" s="67">
        <v>194480</v>
      </c>
      <c r="E40" s="68">
        <v>190480</v>
      </c>
      <c r="F40" s="67">
        <v>16810</v>
      </c>
      <c r="G40" s="68">
        <v>12610</v>
      </c>
    </row>
    <row r="41" spans="1:7" s="20" customFormat="1" ht="31.5" customHeight="1">
      <c r="A41" s="41" t="s">
        <v>971</v>
      </c>
      <c r="B41" s="20" t="s">
        <v>972</v>
      </c>
      <c r="C41" s="39" t="s">
        <v>909</v>
      </c>
      <c r="D41" s="67">
        <v>222010</v>
      </c>
      <c r="E41" s="68">
        <v>218150</v>
      </c>
      <c r="F41" s="67">
        <v>36770</v>
      </c>
      <c r="G41" s="68">
        <v>27190</v>
      </c>
    </row>
    <row r="42" spans="1:7" s="20" customFormat="1" ht="31.5" customHeight="1">
      <c r="A42" s="41" t="s">
        <v>973</v>
      </c>
      <c r="B42" s="20" t="s">
        <v>974</v>
      </c>
      <c r="C42" s="39" t="s">
        <v>909</v>
      </c>
      <c r="D42" s="67">
        <v>180620</v>
      </c>
      <c r="E42" s="68">
        <v>177220</v>
      </c>
      <c r="F42" s="67">
        <v>13450</v>
      </c>
      <c r="G42" s="68">
        <v>10230</v>
      </c>
    </row>
    <row r="43" spans="1:7" s="20" customFormat="1" ht="31.5" customHeight="1">
      <c r="A43" s="41" t="s">
        <v>975</v>
      </c>
      <c r="B43" s="20" t="s">
        <v>976</v>
      </c>
      <c r="C43" s="39" t="s">
        <v>909</v>
      </c>
      <c r="D43" s="67">
        <v>174040</v>
      </c>
      <c r="E43" s="68">
        <v>170420</v>
      </c>
      <c r="F43" s="67">
        <v>19130</v>
      </c>
      <c r="G43" s="68">
        <v>13910</v>
      </c>
    </row>
    <row r="44" spans="1:7" s="20" customFormat="1" ht="31.5" customHeight="1">
      <c r="A44" s="41" t="s">
        <v>977</v>
      </c>
      <c r="B44" s="20" t="s">
        <v>978</v>
      </c>
      <c r="C44" s="39" t="s">
        <v>909</v>
      </c>
      <c r="D44" s="67">
        <v>195400</v>
      </c>
      <c r="E44" s="68">
        <v>191630</v>
      </c>
      <c r="F44" s="67">
        <v>15480</v>
      </c>
      <c r="G44" s="68">
        <v>11300</v>
      </c>
    </row>
    <row r="45" spans="1:7" s="20" customFormat="1" ht="31.5" customHeight="1">
      <c r="A45" s="41" t="s">
        <v>979</v>
      </c>
      <c r="B45" s="20" t="s">
        <v>980</v>
      </c>
      <c r="C45" s="39" t="s">
        <v>909</v>
      </c>
      <c r="D45" s="67">
        <v>193850</v>
      </c>
      <c r="E45" s="68">
        <v>190030</v>
      </c>
      <c r="F45" s="67">
        <v>19120</v>
      </c>
      <c r="G45" s="68">
        <v>14290</v>
      </c>
    </row>
    <row r="46" spans="1:7" s="20" customFormat="1" ht="31.5" customHeight="1">
      <c r="A46" s="41" t="s">
        <v>981</v>
      </c>
      <c r="B46" s="20" t="s">
        <v>982</v>
      </c>
      <c r="C46" s="39" t="s">
        <v>909</v>
      </c>
      <c r="D46" s="67">
        <v>195610</v>
      </c>
      <c r="E46" s="68">
        <v>191380</v>
      </c>
      <c r="F46" s="67">
        <v>9270</v>
      </c>
      <c r="G46" s="68">
        <v>7100</v>
      </c>
    </row>
    <row r="47" spans="1:7" s="20" customFormat="1" ht="31.5" customHeight="1">
      <c r="A47" s="41" t="s">
        <v>983</v>
      </c>
      <c r="B47" s="20" t="s">
        <v>984</v>
      </c>
      <c r="C47" s="39" t="s">
        <v>909</v>
      </c>
      <c r="D47" s="67">
        <v>184700</v>
      </c>
      <c r="E47" s="68">
        <v>181470</v>
      </c>
      <c r="F47" s="67">
        <v>22550</v>
      </c>
      <c r="G47" s="68">
        <v>16990</v>
      </c>
    </row>
    <row r="48" spans="1:7" s="20" customFormat="1" ht="31.5" customHeight="1">
      <c r="A48" s="41" t="s">
        <v>244</v>
      </c>
      <c r="B48" s="20" t="s">
        <v>985</v>
      </c>
      <c r="C48" s="39" t="s">
        <v>909</v>
      </c>
      <c r="D48" s="67">
        <v>187650</v>
      </c>
      <c r="E48" s="68">
        <v>183710</v>
      </c>
      <c r="F48" s="67">
        <v>16070</v>
      </c>
      <c r="G48" s="68">
        <v>11680</v>
      </c>
    </row>
    <row r="49" spans="1:7" s="20" customFormat="1" ht="31.5" customHeight="1">
      <c r="A49" s="41" t="s">
        <v>986</v>
      </c>
      <c r="B49" s="20" t="s">
        <v>987</v>
      </c>
      <c r="C49" s="39" t="s">
        <v>909</v>
      </c>
      <c r="D49" s="67">
        <v>176530</v>
      </c>
      <c r="E49" s="68">
        <v>173010</v>
      </c>
      <c r="F49" s="67">
        <v>9730</v>
      </c>
      <c r="G49" s="68">
        <v>7450</v>
      </c>
    </row>
    <row r="50" spans="1:7" s="20" customFormat="1" ht="31.5" customHeight="1">
      <c r="A50" s="41" t="s">
        <v>988</v>
      </c>
      <c r="B50" s="20" t="s">
        <v>989</v>
      </c>
      <c r="C50" s="39" t="s">
        <v>909</v>
      </c>
      <c r="D50" s="67">
        <v>195800</v>
      </c>
      <c r="E50" s="68">
        <v>191880</v>
      </c>
      <c r="F50" s="67">
        <v>12860</v>
      </c>
      <c r="G50" s="68">
        <v>9860</v>
      </c>
    </row>
    <row r="51" spans="1:7" s="20" customFormat="1" ht="31.5" customHeight="1">
      <c r="A51" s="41" t="s">
        <v>216</v>
      </c>
      <c r="B51" s="20" t="s">
        <v>990</v>
      </c>
      <c r="C51" s="39" t="s">
        <v>909</v>
      </c>
      <c r="D51" s="67">
        <v>193530</v>
      </c>
      <c r="E51" s="68">
        <v>189670</v>
      </c>
      <c r="F51" s="67">
        <v>9410</v>
      </c>
      <c r="G51" s="68">
        <v>7280</v>
      </c>
    </row>
    <row r="52" spans="1:7" s="20" customFormat="1" ht="31.5" customHeight="1">
      <c r="A52" s="41" t="s">
        <v>991</v>
      </c>
      <c r="B52" s="20" t="s">
        <v>992</v>
      </c>
      <c r="C52" s="39" t="s">
        <v>909</v>
      </c>
      <c r="D52" s="67">
        <v>181490</v>
      </c>
      <c r="E52" s="68">
        <v>177700</v>
      </c>
      <c r="F52" s="67">
        <v>3840</v>
      </c>
      <c r="G52" s="68">
        <v>2980</v>
      </c>
    </row>
    <row r="53" spans="1:7" s="20" customFormat="1" ht="31.5" customHeight="1">
      <c r="A53" s="41" t="s">
        <v>246</v>
      </c>
      <c r="B53" s="20" t="s">
        <v>993</v>
      </c>
      <c r="C53" s="39" t="s">
        <v>909</v>
      </c>
      <c r="D53" s="67">
        <v>207820</v>
      </c>
      <c r="E53" s="68">
        <v>203870</v>
      </c>
      <c r="F53" s="67">
        <v>8830</v>
      </c>
      <c r="G53" s="68">
        <v>6850</v>
      </c>
    </row>
    <row r="54" spans="1:7" s="20" customFormat="1" ht="31.5" customHeight="1">
      <c r="A54" s="41" t="s">
        <v>994</v>
      </c>
      <c r="B54" s="20" t="s">
        <v>995</v>
      </c>
      <c r="C54" s="39" t="s">
        <v>909</v>
      </c>
      <c r="D54" s="67">
        <v>185780</v>
      </c>
      <c r="E54" s="68">
        <v>181810</v>
      </c>
      <c r="F54" s="67">
        <v>8610</v>
      </c>
      <c r="G54" s="68">
        <v>6680</v>
      </c>
    </row>
    <row r="55" spans="1:7" s="20" customFormat="1" ht="31.5" customHeight="1">
      <c r="A55" s="41" t="s">
        <v>996</v>
      </c>
      <c r="B55" s="20" t="s">
        <v>997</v>
      </c>
      <c r="C55" s="39" t="s">
        <v>909</v>
      </c>
      <c r="D55" s="67">
        <v>207530</v>
      </c>
      <c r="E55" s="68">
        <v>203360</v>
      </c>
      <c r="F55" s="67">
        <v>5610</v>
      </c>
      <c r="G55" s="68">
        <v>4260</v>
      </c>
    </row>
    <row r="56" spans="1:7" s="20" customFormat="1" ht="31.5" customHeight="1">
      <c r="A56" s="41" t="s">
        <v>218</v>
      </c>
      <c r="B56" s="20" t="s">
        <v>998</v>
      </c>
      <c r="C56" s="39" t="s">
        <v>909</v>
      </c>
      <c r="D56" s="67">
        <v>175720</v>
      </c>
      <c r="E56" s="68">
        <v>172020</v>
      </c>
      <c r="F56" s="67">
        <v>9780</v>
      </c>
      <c r="G56" s="68">
        <v>7410</v>
      </c>
    </row>
    <row r="57" spans="1:7" s="20" customFormat="1" ht="31.5" customHeight="1">
      <c r="A57" s="41" t="s">
        <v>999</v>
      </c>
      <c r="B57" s="20" t="s">
        <v>1000</v>
      </c>
      <c r="C57" s="39" t="s">
        <v>909</v>
      </c>
      <c r="D57" s="67">
        <v>217790</v>
      </c>
      <c r="E57" s="68">
        <v>213770</v>
      </c>
      <c r="F57" s="67">
        <v>12770</v>
      </c>
      <c r="G57" s="68">
        <v>9520</v>
      </c>
    </row>
    <row r="58" spans="1:7" s="20" customFormat="1" ht="31.5" customHeight="1">
      <c r="A58" s="41" t="s">
        <v>1001</v>
      </c>
      <c r="B58" s="20" t="s">
        <v>1002</v>
      </c>
      <c r="C58" s="39" t="s">
        <v>909</v>
      </c>
      <c r="D58" s="67">
        <v>180410</v>
      </c>
      <c r="E58" s="68">
        <v>177200</v>
      </c>
      <c r="F58" s="67">
        <v>13500</v>
      </c>
      <c r="G58" s="68">
        <v>10610</v>
      </c>
    </row>
    <row r="59" spans="1:7" s="20" customFormat="1" ht="31.5" customHeight="1">
      <c r="A59" s="41" t="s">
        <v>1003</v>
      </c>
      <c r="B59" s="20" t="s">
        <v>1004</v>
      </c>
      <c r="C59" s="39" t="s">
        <v>909</v>
      </c>
      <c r="D59" s="67">
        <v>171800</v>
      </c>
      <c r="E59" s="68">
        <v>168160</v>
      </c>
      <c r="F59" s="67">
        <v>6560</v>
      </c>
      <c r="G59" s="68">
        <v>5260</v>
      </c>
    </row>
    <row r="60" spans="1:7" s="20" customFormat="1" ht="31.5" customHeight="1">
      <c r="A60" s="41" t="s">
        <v>1005</v>
      </c>
      <c r="B60" s="20" t="s">
        <v>1006</v>
      </c>
      <c r="C60" s="39" t="s">
        <v>909</v>
      </c>
      <c r="D60" s="67">
        <v>170730</v>
      </c>
      <c r="E60" s="68">
        <v>167490</v>
      </c>
      <c r="F60" s="67">
        <v>9540</v>
      </c>
      <c r="G60" s="68">
        <v>7570</v>
      </c>
    </row>
    <row r="61" spans="1:7" s="20" customFormat="1" ht="31.5" customHeight="1">
      <c r="A61" s="41" t="s">
        <v>248</v>
      </c>
      <c r="B61" s="20" t="s">
        <v>1007</v>
      </c>
      <c r="C61" s="39" t="s">
        <v>909</v>
      </c>
      <c r="D61" s="67">
        <v>194420</v>
      </c>
      <c r="E61" s="68">
        <v>189930</v>
      </c>
      <c r="F61" s="67">
        <v>6670</v>
      </c>
      <c r="G61" s="68">
        <v>4830</v>
      </c>
    </row>
    <row r="62" spans="1:7" s="20" customFormat="1" ht="31.5" customHeight="1">
      <c r="A62" s="41" t="s">
        <v>1008</v>
      </c>
      <c r="B62" s="20" t="s">
        <v>1009</v>
      </c>
      <c r="C62" s="39" t="s">
        <v>909</v>
      </c>
      <c r="D62" s="67">
        <v>186780</v>
      </c>
      <c r="E62" s="68">
        <v>183430</v>
      </c>
      <c r="F62" s="67">
        <v>17760</v>
      </c>
      <c r="G62" s="68">
        <v>14170</v>
      </c>
    </row>
    <row r="63" spans="1:7" s="20" customFormat="1" ht="31.5" customHeight="1">
      <c r="A63" s="41" t="s">
        <v>208</v>
      </c>
      <c r="B63" s="20" t="s">
        <v>1010</v>
      </c>
      <c r="C63" s="39" t="s">
        <v>909</v>
      </c>
      <c r="D63" s="67">
        <v>180840</v>
      </c>
      <c r="E63" s="68">
        <v>177400</v>
      </c>
      <c r="F63" s="67">
        <v>14240</v>
      </c>
      <c r="G63" s="68">
        <v>11120</v>
      </c>
    </row>
    <row r="64" spans="1:7" s="20" customFormat="1" ht="31.5" customHeight="1">
      <c r="A64" s="41" t="s">
        <v>1011</v>
      </c>
      <c r="B64" s="20" t="s">
        <v>1012</v>
      </c>
      <c r="C64" s="39" t="s">
        <v>909</v>
      </c>
      <c r="D64" s="67">
        <v>159820</v>
      </c>
      <c r="E64" s="68">
        <v>156750</v>
      </c>
      <c r="F64" s="67">
        <v>6050</v>
      </c>
      <c r="G64" s="68">
        <v>4880</v>
      </c>
    </row>
    <row r="65" spans="1:7" s="20" customFormat="1" ht="31.5" customHeight="1">
      <c r="A65" s="41" t="s">
        <v>1013</v>
      </c>
      <c r="B65" s="20" t="s">
        <v>1014</v>
      </c>
      <c r="C65" s="39" t="s">
        <v>909</v>
      </c>
      <c r="D65" s="67">
        <v>218700</v>
      </c>
      <c r="E65" s="68">
        <v>214780</v>
      </c>
      <c r="F65" s="67">
        <v>17940</v>
      </c>
      <c r="G65" s="68">
        <v>13910</v>
      </c>
    </row>
    <row r="66" spans="1:7" s="20" customFormat="1" ht="31.5" customHeight="1">
      <c r="A66" s="41" t="s">
        <v>250</v>
      </c>
      <c r="B66" s="20" t="s">
        <v>1015</v>
      </c>
      <c r="C66" s="39" t="s">
        <v>909</v>
      </c>
      <c r="D66" s="67">
        <v>188960</v>
      </c>
      <c r="E66" s="68">
        <v>185310</v>
      </c>
      <c r="F66" s="67">
        <v>15750</v>
      </c>
      <c r="G66" s="68">
        <v>11230</v>
      </c>
    </row>
    <row r="67" spans="1:7" s="20" customFormat="1" ht="31.5" customHeight="1">
      <c r="A67" s="41" t="s">
        <v>1016</v>
      </c>
      <c r="B67" s="20" t="s">
        <v>1017</v>
      </c>
      <c r="C67" s="39" t="s">
        <v>909</v>
      </c>
      <c r="D67" s="67">
        <v>201280</v>
      </c>
      <c r="E67" s="68">
        <v>197720</v>
      </c>
      <c r="F67" s="67">
        <v>24180</v>
      </c>
      <c r="G67" s="68">
        <v>19950</v>
      </c>
    </row>
    <row r="68" spans="1:7" s="20" customFormat="1" ht="31.5" customHeight="1">
      <c r="A68" s="41" t="s">
        <v>1018</v>
      </c>
      <c r="B68" s="20" t="s">
        <v>1019</v>
      </c>
      <c r="C68" s="39" t="s">
        <v>909</v>
      </c>
      <c r="D68" s="67">
        <v>169200</v>
      </c>
      <c r="E68" s="68">
        <v>165900</v>
      </c>
      <c r="F68" s="67">
        <v>9240</v>
      </c>
      <c r="G68" s="68">
        <v>7100</v>
      </c>
    </row>
    <row r="69" spans="1:7" s="20" customFormat="1" ht="31.5" customHeight="1">
      <c r="A69" s="41" t="s">
        <v>1020</v>
      </c>
      <c r="B69" s="20" t="s">
        <v>1021</v>
      </c>
      <c r="C69" s="39" t="s">
        <v>909</v>
      </c>
      <c r="D69" s="67">
        <v>222130</v>
      </c>
      <c r="E69" s="68">
        <v>217820</v>
      </c>
      <c r="F69" s="67">
        <v>12470</v>
      </c>
      <c r="G69" s="68">
        <v>9370</v>
      </c>
    </row>
    <row r="70" spans="1:7" s="20" customFormat="1" ht="31.5" customHeight="1">
      <c r="A70" s="41" t="s">
        <v>1022</v>
      </c>
      <c r="B70" s="20" t="s">
        <v>1023</v>
      </c>
      <c r="C70" s="39" t="s">
        <v>909</v>
      </c>
      <c r="D70" s="67">
        <v>223560</v>
      </c>
      <c r="E70" s="68">
        <v>216720</v>
      </c>
      <c r="F70" s="67">
        <v>27960</v>
      </c>
      <c r="G70" s="68">
        <v>19340</v>
      </c>
    </row>
    <row r="71" spans="1:7" s="20" customFormat="1" ht="31.5" customHeight="1">
      <c r="A71" s="41" t="s">
        <v>1024</v>
      </c>
      <c r="B71" s="20" t="s">
        <v>1025</v>
      </c>
      <c r="C71" s="39" t="s">
        <v>909</v>
      </c>
      <c r="D71" s="67">
        <v>171750</v>
      </c>
      <c r="E71" s="68">
        <v>168500</v>
      </c>
      <c r="F71" s="67">
        <v>27400</v>
      </c>
      <c r="G71" s="68">
        <v>20340</v>
      </c>
    </row>
    <row r="72" spans="1:7" s="20" customFormat="1" ht="31.5" customHeight="1">
      <c r="A72" s="41" t="s">
        <v>1026</v>
      </c>
      <c r="B72" s="20" t="s">
        <v>1027</v>
      </c>
      <c r="C72" s="39" t="s">
        <v>909</v>
      </c>
      <c r="D72" s="67">
        <v>165710</v>
      </c>
      <c r="E72" s="68">
        <v>162630</v>
      </c>
      <c r="F72" s="67">
        <v>21420</v>
      </c>
      <c r="G72" s="68">
        <v>13890</v>
      </c>
    </row>
    <row r="73" spans="1:7" s="20" customFormat="1" ht="31.5" customHeight="1">
      <c r="A73" s="41" t="s">
        <v>1028</v>
      </c>
      <c r="B73" s="20" t="s">
        <v>1029</v>
      </c>
      <c r="C73" s="39" t="s">
        <v>909</v>
      </c>
      <c r="D73" s="67">
        <v>166640</v>
      </c>
      <c r="E73" s="68">
        <v>163360</v>
      </c>
      <c r="F73" s="67">
        <v>21110</v>
      </c>
      <c r="G73" s="68">
        <v>16210</v>
      </c>
    </row>
    <row r="74" spans="1:7" s="20" customFormat="1" ht="31.5" customHeight="1">
      <c r="A74" s="41" t="s">
        <v>1030</v>
      </c>
      <c r="B74" s="20" t="s">
        <v>1031</v>
      </c>
      <c r="C74" s="39" t="s">
        <v>909</v>
      </c>
      <c r="D74" s="67">
        <v>199580</v>
      </c>
      <c r="E74" s="68">
        <v>195080</v>
      </c>
      <c r="F74" s="67">
        <v>6000</v>
      </c>
      <c r="G74" s="68">
        <v>4670</v>
      </c>
    </row>
    <row r="75" spans="1:7" s="20" customFormat="1" ht="31.5" customHeight="1">
      <c r="A75" s="41" t="s">
        <v>1032</v>
      </c>
      <c r="B75" s="20" t="s">
        <v>1033</v>
      </c>
      <c r="C75" s="39" t="s">
        <v>909</v>
      </c>
      <c r="D75" s="67">
        <v>193970</v>
      </c>
      <c r="E75" s="68">
        <v>190070</v>
      </c>
      <c r="F75" s="67">
        <v>10150</v>
      </c>
      <c r="G75" s="68">
        <v>7970</v>
      </c>
    </row>
    <row r="76" spans="1:7" s="20" customFormat="1" ht="31.5" customHeight="1">
      <c r="A76" s="41" t="s">
        <v>1034</v>
      </c>
      <c r="B76" s="20" t="s">
        <v>1035</v>
      </c>
      <c r="C76" s="39" t="s">
        <v>909</v>
      </c>
      <c r="D76" s="67">
        <v>318860</v>
      </c>
      <c r="E76" s="68">
        <v>310870</v>
      </c>
      <c r="F76" s="67">
        <v>40120</v>
      </c>
      <c r="G76" s="68">
        <v>30130</v>
      </c>
    </row>
    <row r="77" spans="1:7" s="20" customFormat="1" ht="31.5" customHeight="1">
      <c r="A77" s="41" t="s">
        <v>1036</v>
      </c>
      <c r="B77" s="20" t="s">
        <v>1037</v>
      </c>
      <c r="C77" s="39" t="s">
        <v>909</v>
      </c>
      <c r="D77" s="67">
        <v>191200</v>
      </c>
      <c r="E77" s="68">
        <v>188000</v>
      </c>
      <c r="F77" s="67">
        <v>30800</v>
      </c>
      <c r="G77" s="68">
        <v>22490</v>
      </c>
    </row>
    <row r="78" spans="1:7" s="20" customFormat="1" ht="31.5" customHeight="1">
      <c r="A78" s="41" t="s">
        <v>1038</v>
      </c>
      <c r="B78" s="20" t="s">
        <v>1039</v>
      </c>
      <c r="C78" s="39" t="s">
        <v>909</v>
      </c>
      <c r="D78" s="67">
        <v>192740</v>
      </c>
      <c r="E78" s="68">
        <v>188380</v>
      </c>
      <c r="F78" s="67">
        <v>12400</v>
      </c>
      <c r="G78" s="68">
        <v>9570</v>
      </c>
    </row>
    <row r="79" spans="1:7" s="20" customFormat="1" ht="31.5" customHeight="1">
      <c r="A79" s="41" t="s">
        <v>1040</v>
      </c>
      <c r="B79" s="20" t="s">
        <v>1041</v>
      </c>
      <c r="C79" s="39" t="s">
        <v>909</v>
      </c>
      <c r="D79" s="67">
        <v>190720</v>
      </c>
      <c r="E79" s="68">
        <v>186800</v>
      </c>
      <c r="F79" s="67">
        <v>13430</v>
      </c>
      <c r="G79" s="68">
        <v>9960</v>
      </c>
    </row>
    <row r="80" spans="1:7" s="20" customFormat="1" ht="31.5" customHeight="1">
      <c r="A80" s="41" t="s">
        <v>1042</v>
      </c>
      <c r="B80" s="20" t="s">
        <v>1043</v>
      </c>
      <c r="C80" s="39" t="s">
        <v>909</v>
      </c>
      <c r="D80" s="67">
        <v>196890</v>
      </c>
      <c r="E80" s="68">
        <v>192960</v>
      </c>
      <c r="F80" s="67">
        <v>14510</v>
      </c>
      <c r="G80" s="68">
        <v>11060</v>
      </c>
    </row>
    <row r="81" spans="1:7" s="20" customFormat="1" ht="31.5" customHeight="1">
      <c r="A81" s="41" t="s">
        <v>1044</v>
      </c>
      <c r="B81" s="20" t="s">
        <v>1045</v>
      </c>
      <c r="C81" s="39" t="s">
        <v>909</v>
      </c>
      <c r="D81" s="67">
        <v>193480</v>
      </c>
      <c r="E81" s="68">
        <v>189930</v>
      </c>
      <c r="F81" s="67">
        <v>17340</v>
      </c>
      <c r="G81" s="68">
        <v>13340</v>
      </c>
    </row>
    <row r="82" spans="1:7" s="20" customFormat="1" ht="31.5" customHeight="1">
      <c r="A82" s="41" t="s">
        <v>254</v>
      </c>
      <c r="B82" s="20" t="s">
        <v>1046</v>
      </c>
      <c r="C82" s="39" t="s">
        <v>909</v>
      </c>
      <c r="D82" s="67">
        <v>182790</v>
      </c>
      <c r="E82" s="68">
        <v>178980</v>
      </c>
      <c r="F82" s="67">
        <v>15840</v>
      </c>
      <c r="G82" s="68">
        <v>11150</v>
      </c>
    </row>
    <row r="83" spans="1:7" s="20" customFormat="1" ht="31.5" customHeight="1">
      <c r="A83" s="41" t="s">
        <v>1047</v>
      </c>
      <c r="B83" s="20" t="s">
        <v>1048</v>
      </c>
      <c r="C83" s="39" t="s">
        <v>909</v>
      </c>
      <c r="D83" s="67">
        <v>182130</v>
      </c>
      <c r="E83" s="68">
        <v>177900</v>
      </c>
      <c r="F83" s="67">
        <v>6170</v>
      </c>
      <c r="G83" s="68">
        <v>4650</v>
      </c>
    </row>
    <row r="84" spans="1:7" s="20" customFormat="1" ht="31.5" customHeight="1">
      <c r="A84" s="41" t="s">
        <v>256</v>
      </c>
      <c r="B84" s="20" t="s">
        <v>1049</v>
      </c>
      <c r="C84" s="39" t="s">
        <v>909</v>
      </c>
      <c r="D84" s="67">
        <v>180540</v>
      </c>
      <c r="E84" s="68">
        <v>176680</v>
      </c>
      <c r="F84" s="67">
        <v>19250</v>
      </c>
      <c r="G84" s="68">
        <v>13510</v>
      </c>
    </row>
    <row r="85" spans="1:7" s="20" customFormat="1" ht="31.5" customHeight="1">
      <c r="A85" s="41" t="s">
        <v>258</v>
      </c>
      <c r="B85" s="20" t="s">
        <v>1050</v>
      </c>
      <c r="C85" s="39" t="s">
        <v>909</v>
      </c>
      <c r="D85" s="67">
        <v>209350</v>
      </c>
      <c r="E85" s="68">
        <v>205120</v>
      </c>
      <c r="F85" s="67">
        <v>5420</v>
      </c>
      <c r="G85" s="68">
        <v>3960</v>
      </c>
    </row>
    <row r="86" spans="1:7" s="20" customFormat="1" ht="31.5" customHeight="1">
      <c r="A86" s="41" t="s">
        <v>232</v>
      </c>
      <c r="B86" s="20" t="s">
        <v>1051</v>
      </c>
      <c r="C86" s="39" t="s">
        <v>909</v>
      </c>
      <c r="D86" s="67">
        <v>204670</v>
      </c>
      <c r="E86" s="68">
        <v>200970</v>
      </c>
      <c r="F86" s="67">
        <v>19110</v>
      </c>
      <c r="G86" s="68">
        <v>14350</v>
      </c>
    </row>
    <row r="87" spans="1:7" s="20" customFormat="1" ht="31.5" customHeight="1">
      <c r="A87" s="41" t="s">
        <v>1052</v>
      </c>
      <c r="B87" s="20" t="s">
        <v>1053</v>
      </c>
      <c r="C87" s="39" t="s">
        <v>909</v>
      </c>
      <c r="D87" s="67">
        <v>202760</v>
      </c>
      <c r="E87" s="68">
        <v>198780</v>
      </c>
      <c r="F87" s="67">
        <v>13420</v>
      </c>
      <c r="G87" s="68">
        <v>9850</v>
      </c>
    </row>
    <row r="88" spans="1:7" s="20" customFormat="1" ht="31.5" customHeight="1">
      <c r="A88" s="41" t="s">
        <v>1054</v>
      </c>
      <c r="B88" s="20" t="s">
        <v>1055</v>
      </c>
      <c r="C88" s="39" t="s">
        <v>909</v>
      </c>
      <c r="D88" s="67">
        <v>298780</v>
      </c>
      <c r="E88" s="68">
        <v>290660</v>
      </c>
      <c r="F88" s="67">
        <v>23760</v>
      </c>
      <c r="G88" s="68">
        <v>18040</v>
      </c>
    </row>
    <row r="89" spans="1:7" s="20" customFormat="1" ht="31.5" customHeight="1">
      <c r="A89" s="41" t="s">
        <v>1056</v>
      </c>
      <c r="B89" s="20" t="s">
        <v>1057</v>
      </c>
      <c r="C89" s="39" t="s">
        <v>909</v>
      </c>
      <c r="D89" s="67">
        <v>154320</v>
      </c>
      <c r="E89" s="68">
        <v>151380</v>
      </c>
      <c r="F89" s="67">
        <v>4040</v>
      </c>
      <c r="G89" s="68">
        <v>3120</v>
      </c>
    </row>
    <row r="90" spans="1:7" s="20" customFormat="1" ht="31.5" customHeight="1">
      <c r="A90" s="41" t="s">
        <v>262</v>
      </c>
      <c r="B90" s="20" t="s">
        <v>1058</v>
      </c>
      <c r="C90" s="39" t="s">
        <v>909</v>
      </c>
      <c r="D90" s="67">
        <v>195850</v>
      </c>
      <c r="E90" s="68">
        <v>191930</v>
      </c>
      <c r="F90" s="67">
        <v>6270</v>
      </c>
      <c r="G90" s="68">
        <v>4930</v>
      </c>
    </row>
    <row r="91" spans="1:7" s="20" customFormat="1" ht="31.5" customHeight="1">
      <c r="A91" s="41" t="s">
        <v>1059</v>
      </c>
      <c r="B91" s="20" t="s">
        <v>1060</v>
      </c>
      <c r="C91" s="39" t="s">
        <v>909</v>
      </c>
      <c r="D91" s="67">
        <v>173640</v>
      </c>
      <c r="E91" s="68">
        <v>170460</v>
      </c>
      <c r="F91" s="67">
        <v>10280</v>
      </c>
      <c r="G91" s="68">
        <v>7410</v>
      </c>
    </row>
    <row r="92" spans="1:7" s="20" customFormat="1" ht="31.5" customHeight="1">
      <c r="A92" s="41" t="s">
        <v>1061</v>
      </c>
      <c r="B92" s="20" t="s">
        <v>1062</v>
      </c>
      <c r="C92" s="39" t="s">
        <v>909</v>
      </c>
      <c r="D92" s="67">
        <v>194740</v>
      </c>
      <c r="E92" s="68">
        <v>191230</v>
      </c>
      <c r="F92" s="67">
        <v>13430</v>
      </c>
      <c r="G92" s="68">
        <v>10660</v>
      </c>
    </row>
    <row r="93" spans="1:7" s="20" customFormat="1" ht="31.5" customHeight="1">
      <c r="A93" s="41" t="s">
        <v>1063</v>
      </c>
      <c r="B93" s="20" t="s">
        <v>1064</v>
      </c>
      <c r="C93" s="39" t="s">
        <v>909</v>
      </c>
      <c r="D93" s="67">
        <v>191870</v>
      </c>
      <c r="E93" s="68">
        <v>188090</v>
      </c>
      <c r="F93" s="67">
        <v>13610</v>
      </c>
      <c r="G93" s="68">
        <v>10940</v>
      </c>
    </row>
    <row r="94" spans="1:7" s="20" customFormat="1" ht="31.5" customHeight="1">
      <c r="A94" s="41" t="s">
        <v>1065</v>
      </c>
      <c r="B94" s="20" t="s">
        <v>1066</v>
      </c>
      <c r="C94" s="39" t="s">
        <v>909</v>
      </c>
      <c r="D94" s="67">
        <v>196170</v>
      </c>
      <c r="E94" s="68">
        <v>192280</v>
      </c>
      <c r="F94" s="67">
        <v>16200</v>
      </c>
      <c r="G94" s="68">
        <v>12450</v>
      </c>
    </row>
    <row r="95" spans="1:7" s="20" customFormat="1" ht="31.5" customHeight="1">
      <c r="A95" s="41" t="s">
        <v>236</v>
      </c>
      <c r="B95" s="20" t="s">
        <v>1067</v>
      </c>
      <c r="C95" s="39" t="s">
        <v>909</v>
      </c>
      <c r="D95" s="67">
        <v>183730</v>
      </c>
      <c r="E95" s="68">
        <v>180280</v>
      </c>
      <c r="F95" s="67">
        <v>13480</v>
      </c>
      <c r="G95" s="68">
        <v>10540</v>
      </c>
    </row>
    <row r="96" spans="1:7" s="20" customFormat="1" ht="31.5" customHeight="1">
      <c r="A96" s="41" t="s">
        <v>1068</v>
      </c>
      <c r="B96" s="20" t="s">
        <v>1069</v>
      </c>
      <c r="C96" s="39" t="s">
        <v>909</v>
      </c>
      <c r="D96" s="67">
        <v>198150</v>
      </c>
      <c r="E96" s="68">
        <v>194410</v>
      </c>
      <c r="F96" s="67">
        <v>14880</v>
      </c>
      <c r="G96" s="68">
        <v>11220</v>
      </c>
    </row>
    <row r="97" spans="1:7" s="20" customFormat="1" ht="31.5" customHeight="1">
      <c r="A97" s="41" t="s">
        <v>1070</v>
      </c>
      <c r="B97" s="20" t="s">
        <v>1071</v>
      </c>
      <c r="C97" s="39" t="s">
        <v>909</v>
      </c>
      <c r="D97" s="67">
        <v>170640</v>
      </c>
      <c r="E97" s="68">
        <v>166990</v>
      </c>
      <c r="F97" s="67">
        <v>4890</v>
      </c>
      <c r="G97" s="68">
        <v>3830</v>
      </c>
    </row>
    <row r="98" spans="1:7" s="20" customFormat="1" ht="31.5" customHeight="1">
      <c r="A98" s="41" t="s">
        <v>1072</v>
      </c>
      <c r="B98" s="20" t="s">
        <v>1073</v>
      </c>
      <c r="C98" s="39" t="s">
        <v>909</v>
      </c>
      <c r="D98" s="67">
        <v>167270</v>
      </c>
      <c r="E98" s="68">
        <v>164300</v>
      </c>
      <c r="F98" s="67">
        <v>15590</v>
      </c>
      <c r="G98" s="68">
        <v>11520</v>
      </c>
    </row>
    <row r="99" spans="1:7" s="20" customFormat="1" ht="31.5" customHeight="1">
      <c r="A99" s="41" t="s">
        <v>1074</v>
      </c>
      <c r="B99" s="20" t="s">
        <v>1075</v>
      </c>
      <c r="C99" s="39" t="s">
        <v>909</v>
      </c>
      <c r="D99" s="67">
        <v>181270</v>
      </c>
      <c r="E99" s="68">
        <v>177960</v>
      </c>
      <c r="F99" s="67">
        <v>10430</v>
      </c>
      <c r="G99" s="68">
        <v>8240</v>
      </c>
    </row>
    <row r="100" spans="1:7" s="20" customFormat="1" ht="31.5" customHeight="1">
      <c r="A100" s="41" t="s">
        <v>1076</v>
      </c>
      <c r="B100" s="20" t="s">
        <v>1077</v>
      </c>
      <c r="C100" s="39" t="s">
        <v>909</v>
      </c>
      <c r="D100" s="67">
        <v>214390</v>
      </c>
      <c r="E100" s="68">
        <v>210130</v>
      </c>
      <c r="F100" s="67">
        <v>8110</v>
      </c>
      <c r="G100" s="68">
        <v>6050</v>
      </c>
    </row>
    <row r="101" spans="1:7" s="20" customFormat="1" ht="31.5" customHeight="1">
      <c r="A101" s="41" t="s">
        <v>1078</v>
      </c>
      <c r="B101" s="20" t="s">
        <v>1079</v>
      </c>
      <c r="C101" s="39" t="s">
        <v>909</v>
      </c>
      <c r="D101" s="67">
        <v>174630</v>
      </c>
      <c r="E101" s="68">
        <v>171260</v>
      </c>
      <c r="F101" s="67">
        <v>7410</v>
      </c>
      <c r="G101" s="68">
        <v>5780</v>
      </c>
    </row>
    <row r="102" spans="1:7" s="20" customFormat="1" ht="31.5" customHeight="1">
      <c r="A102" s="41" t="s">
        <v>264</v>
      </c>
      <c r="B102" s="20" t="s">
        <v>1080</v>
      </c>
      <c r="C102" s="39" t="s">
        <v>909</v>
      </c>
      <c r="D102" s="67">
        <v>187690</v>
      </c>
      <c r="E102" s="68">
        <v>183900</v>
      </c>
      <c r="F102" s="67">
        <v>11040</v>
      </c>
      <c r="G102" s="68">
        <v>8530</v>
      </c>
    </row>
    <row r="103" spans="1:7" s="20" customFormat="1" ht="31.5" customHeight="1">
      <c r="A103" s="41" t="s">
        <v>1081</v>
      </c>
      <c r="B103" s="20" t="s">
        <v>1082</v>
      </c>
      <c r="C103" s="39" t="s">
        <v>909</v>
      </c>
      <c r="D103" s="67">
        <v>200130</v>
      </c>
      <c r="E103" s="68">
        <v>195540</v>
      </c>
      <c r="F103" s="67">
        <v>4970</v>
      </c>
      <c r="G103" s="68">
        <v>3750</v>
      </c>
    </row>
    <row r="104" spans="1:7" s="20" customFormat="1" ht="31.5" customHeight="1">
      <c r="A104" s="41" t="s">
        <v>242</v>
      </c>
      <c r="B104" s="20" t="s">
        <v>1083</v>
      </c>
      <c r="C104" s="39" t="s">
        <v>909</v>
      </c>
      <c r="D104" s="67">
        <v>214450</v>
      </c>
      <c r="E104" s="68">
        <v>209890</v>
      </c>
      <c r="F104" s="67">
        <v>13570</v>
      </c>
      <c r="G104" s="68">
        <v>10680</v>
      </c>
    </row>
    <row r="105" spans="1:7" s="20" customFormat="1" ht="31.5" customHeight="1">
      <c r="A105" s="41" t="s">
        <v>1084</v>
      </c>
      <c r="B105" s="20" t="s">
        <v>1085</v>
      </c>
      <c r="C105" s="39" t="s">
        <v>909</v>
      </c>
      <c r="D105" s="67">
        <v>134730</v>
      </c>
      <c r="E105" s="68">
        <v>132060</v>
      </c>
      <c r="F105" s="67">
        <v>5440</v>
      </c>
      <c r="G105" s="68">
        <v>4240</v>
      </c>
    </row>
    <row r="106" spans="1:7" s="20" customFormat="1" ht="31.5" customHeight="1">
      <c r="A106" s="41" t="s">
        <v>1086</v>
      </c>
      <c r="B106" s="20" t="s">
        <v>1087</v>
      </c>
      <c r="C106" s="39" t="s">
        <v>909</v>
      </c>
      <c r="D106" s="67">
        <v>130290</v>
      </c>
      <c r="E106" s="68">
        <v>127880</v>
      </c>
      <c r="F106" s="67">
        <v>4840</v>
      </c>
      <c r="G106" s="68">
        <v>3850</v>
      </c>
    </row>
    <row r="107" spans="1:7" s="20" customFormat="1" ht="31.5" customHeight="1">
      <c r="A107" s="41" t="s">
        <v>1088</v>
      </c>
      <c r="B107" s="20" t="s">
        <v>1089</v>
      </c>
      <c r="C107" s="39" t="s">
        <v>909</v>
      </c>
      <c r="D107" s="67">
        <v>172120</v>
      </c>
      <c r="E107" s="68">
        <v>168640</v>
      </c>
      <c r="F107" s="67">
        <v>9370</v>
      </c>
      <c r="G107" s="68">
        <v>7290</v>
      </c>
    </row>
    <row r="108" spans="1:7" s="20" customFormat="1" ht="31.5" customHeight="1">
      <c r="A108" s="41" t="s">
        <v>1090</v>
      </c>
      <c r="B108" s="20" t="s">
        <v>1091</v>
      </c>
      <c r="C108" s="39" t="s">
        <v>909</v>
      </c>
      <c r="D108" s="67">
        <v>212200</v>
      </c>
      <c r="E108" s="68">
        <v>208340</v>
      </c>
      <c r="F108" s="67">
        <v>17740</v>
      </c>
      <c r="G108" s="68">
        <v>14090</v>
      </c>
    </row>
    <row r="109" spans="1:7" s="20" customFormat="1" ht="31.5" customHeight="1">
      <c r="A109" s="41" t="s">
        <v>1092</v>
      </c>
      <c r="B109" s="20" t="s">
        <v>1093</v>
      </c>
      <c r="C109" s="39" t="s">
        <v>909</v>
      </c>
      <c r="D109" s="67">
        <v>198030</v>
      </c>
      <c r="E109" s="68">
        <v>194020</v>
      </c>
      <c r="F109" s="67">
        <v>3100</v>
      </c>
      <c r="G109" s="68">
        <v>2330</v>
      </c>
    </row>
    <row r="110" spans="1:7" s="20" customFormat="1" ht="31.5" customHeight="1">
      <c r="A110" s="41" t="s">
        <v>1094</v>
      </c>
      <c r="B110" s="20" t="s">
        <v>1095</v>
      </c>
      <c r="C110" s="39" t="s">
        <v>909</v>
      </c>
      <c r="D110" s="67">
        <v>217720</v>
      </c>
      <c r="E110" s="68">
        <v>213760</v>
      </c>
      <c r="F110" s="67">
        <v>22920</v>
      </c>
      <c r="G110" s="68">
        <v>18740</v>
      </c>
    </row>
    <row r="111" spans="1:7" s="20" customFormat="1" ht="31.5" customHeight="1">
      <c r="A111" s="41" t="s">
        <v>1096</v>
      </c>
      <c r="B111" s="20" t="s">
        <v>1097</v>
      </c>
      <c r="C111" s="39" t="s">
        <v>909</v>
      </c>
      <c r="D111" s="67">
        <v>190420</v>
      </c>
      <c r="E111" s="68">
        <v>186550</v>
      </c>
      <c r="F111" s="67">
        <v>12410</v>
      </c>
      <c r="G111" s="68">
        <v>9970</v>
      </c>
    </row>
    <row r="112" spans="1:7" s="20" customFormat="1" ht="31.5" customHeight="1">
      <c r="A112" s="41" t="s">
        <v>1098</v>
      </c>
      <c r="B112" s="20" t="s">
        <v>1099</v>
      </c>
      <c r="C112" s="39" t="s">
        <v>909</v>
      </c>
      <c r="D112" s="67">
        <v>194920</v>
      </c>
      <c r="E112" s="68">
        <v>190770</v>
      </c>
      <c r="F112" s="67">
        <v>13770</v>
      </c>
      <c r="G112" s="68">
        <v>11440</v>
      </c>
    </row>
    <row r="113" spans="1:7" s="20" customFormat="1" ht="31.5" customHeight="1">
      <c r="A113" s="41" t="s">
        <v>1100</v>
      </c>
      <c r="B113" s="20" t="s">
        <v>1101</v>
      </c>
      <c r="C113" s="39" t="s">
        <v>909</v>
      </c>
      <c r="D113" s="67">
        <v>207070</v>
      </c>
      <c r="E113" s="68">
        <v>202250</v>
      </c>
      <c r="F113" s="67">
        <v>13670</v>
      </c>
      <c r="G113" s="68">
        <v>10510</v>
      </c>
    </row>
    <row r="114" spans="1:7" s="20" customFormat="1" ht="31.5" customHeight="1">
      <c r="A114" s="41" t="s">
        <v>1102</v>
      </c>
      <c r="B114" s="20" t="s">
        <v>1103</v>
      </c>
      <c r="C114" s="39" t="s">
        <v>909</v>
      </c>
      <c r="D114" s="67">
        <v>202600</v>
      </c>
      <c r="E114" s="68">
        <v>197730</v>
      </c>
      <c r="F114" s="67">
        <v>6320</v>
      </c>
      <c r="G114" s="68">
        <v>5030</v>
      </c>
    </row>
    <row r="115" spans="1:7" s="20" customFormat="1" ht="31.5" customHeight="1">
      <c r="A115" s="41" t="s">
        <v>1104</v>
      </c>
      <c r="B115" s="20" t="s">
        <v>1105</v>
      </c>
      <c r="C115" s="39" t="s">
        <v>909</v>
      </c>
      <c r="D115" s="67">
        <v>197590</v>
      </c>
      <c r="E115" s="68">
        <v>193350</v>
      </c>
      <c r="F115" s="67">
        <v>22660</v>
      </c>
      <c r="G115" s="68">
        <v>16820</v>
      </c>
    </row>
    <row r="116" spans="1:7" s="20" customFormat="1" ht="31.5" customHeight="1">
      <c r="A116" s="41" t="s">
        <v>1106</v>
      </c>
      <c r="B116" s="20" t="s">
        <v>1107</v>
      </c>
      <c r="C116" s="39" t="s">
        <v>909</v>
      </c>
      <c r="D116" s="67">
        <v>192480</v>
      </c>
      <c r="E116" s="68">
        <v>188210</v>
      </c>
      <c r="F116" s="67">
        <v>18240</v>
      </c>
      <c r="G116" s="68">
        <v>14360</v>
      </c>
    </row>
    <row r="117" spans="1:7" s="20" customFormat="1" ht="31.5" customHeight="1">
      <c r="A117" s="41" t="s">
        <v>1108</v>
      </c>
      <c r="B117" s="20" t="s">
        <v>1109</v>
      </c>
      <c r="C117" s="39" t="s">
        <v>909</v>
      </c>
      <c r="D117" s="67">
        <v>174400</v>
      </c>
      <c r="E117" s="68">
        <v>170250</v>
      </c>
      <c r="F117" s="67">
        <v>19820</v>
      </c>
      <c r="G117" s="68">
        <v>13570</v>
      </c>
    </row>
    <row r="118" spans="1:7" s="20" customFormat="1" ht="31.5" customHeight="1">
      <c r="A118" s="41" t="s">
        <v>1110</v>
      </c>
      <c r="B118" s="20" t="s">
        <v>1111</v>
      </c>
      <c r="C118" s="39" t="s">
        <v>909</v>
      </c>
      <c r="D118" s="67">
        <v>172630</v>
      </c>
      <c r="E118" s="68">
        <v>168580</v>
      </c>
      <c r="F118" s="67">
        <v>9890</v>
      </c>
      <c r="G118" s="68">
        <v>8080</v>
      </c>
    </row>
    <row r="119" spans="1:7" s="20" customFormat="1" ht="31.5" customHeight="1">
      <c r="A119" s="41" t="s">
        <v>1112</v>
      </c>
      <c r="B119" s="20" t="s">
        <v>1113</v>
      </c>
      <c r="C119" s="39" t="s">
        <v>909</v>
      </c>
      <c r="D119" s="67">
        <v>215260</v>
      </c>
      <c r="E119" s="68">
        <v>210190</v>
      </c>
      <c r="F119" s="67">
        <v>9320</v>
      </c>
      <c r="G119" s="68">
        <v>7020</v>
      </c>
    </row>
    <row r="120" spans="1:7" s="20" customFormat="1" ht="31.5" customHeight="1">
      <c r="A120" s="41" t="s">
        <v>1114</v>
      </c>
      <c r="B120" s="20" t="s">
        <v>1115</v>
      </c>
      <c r="C120" s="39" t="s">
        <v>909</v>
      </c>
      <c r="D120" s="67">
        <v>196650</v>
      </c>
      <c r="E120" s="68">
        <v>192640</v>
      </c>
      <c r="F120" s="67">
        <v>11190</v>
      </c>
      <c r="G120" s="68">
        <v>8850</v>
      </c>
    </row>
    <row r="121" spans="1:7" s="20" customFormat="1" ht="31.5" customHeight="1">
      <c r="A121" s="41" t="s">
        <v>1116</v>
      </c>
      <c r="B121" s="20" t="s">
        <v>1117</v>
      </c>
      <c r="C121" s="39" t="s">
        <v>909</v>
      </c>
      <c r="D121" s="67">
        <v>225520</v>
      </c>
      <c r="E121" s="68">
        <v>220380</v>
      </c>
      <c r="F121" s="67">
        <v>11020</v>
      </c>
      <c r="G121" s="68">
        <v>8380</v>
      </c>
    </row>
    <row r="122" spans="1:7" s="20" customFormat="1" ht="31.5" customHeight="1">
      <c r="A122" s="41" t="s">
        <v>1118</v>
      </c>
      <c r="B122" s="20" t="s">
        <v>1119</v>
      </c>
      <c r="C122" s="39" t="s">
        <v>909</v>
      </c>
      <c r="D122" s="67">
        <v>205470</v>
      </c>
      <c r="E122" s="68">
        <v>200870</v>
      </c>
      <c r="F122" s="67">
        <v>14130</v>
      </c>
      <c r="G122" s="68">
        <v>11090</v>
      </c>
    </row>
    <row r="123" spans="1:7" s="20" customFormat="1" ht="31.5" customHeight="1">
      <c r="A123" s="41" t="s">
        <v>1120</v>
      </c>
      <c r="B123" s="20" t="s">
        <v>1121</v>
      </c>
      <c r="C123" s="39" t="s">
        <v>909</v>
      </c>
      <c r="D123" s="67">
        <v>204010</v>
      </c>
      <c r="E123" s="68">
        <v>199890</v>
      </c>
      <c r="F123" s="67">
        <v>12720</v>
      </c>
      <c r="G123" s="68">
        <v>10600</v>
      </c>
    </row>
    <row r="124" spans="1:7" s="20" customFormat="1" ht="31.5" customHeight="1">
      <c r="A124" s="41" t="s">
        <v>1122</v>
      </c>
      <c r="B124" s="20" t="s">
        <v>1123</v>
      </c>
      <c r="C124" s="39" t="s">
        <v>909</v>
      </c>
      <c r="D124" s="67">
        <v>218050</v>
      </c>
      <c r="E124" s="68">
        <v>213740</v>
      </c>
      <c r="F124" s="67">
        <v>19680</v>
      </c>
      <c r="G124" s="68">
        <v>14600</v>
      </c>
    </row>
    <row r="125" spans="1:7" s="20" customFormat="1" ht="31.5" customHeight="1">
      <c r="A125" s="41" t="s">
        <v>1124</v>
      </c>
      <c r="B125" s="20" t="s">
        <v>1125</v>
      </c>
      <c r="C125" s="39" t="s">
        <v>909</v>
      </c>
      <c r="D125" s="67">
        <v>202660</v>
      </c>
      <c r="E125" s="68">
        <v>198790</v>
      </c>
      <c r="F125" s="67">
        <v>18190</v>
      </c>
      <c r="G125" s="68">
        <v>14690</v>
      </c>
    </row>
    <row r="126" spans="1:7" s="20" customFormat="1" ht="31.5" customHeight="1">
      <c r="A126" s="41" t="s">
        <v>1126</v>
      </c>
      <c r="B126" s="20" t="s">
        <v>1127</v>
      </c>
      <c r="C126" s="39" t="s">
        <v>909</v>
      </c>
      <c r="D126" s="67">
        <v>223520</v>
      </c>
      <c r="E126" s="68">
        <v>218070</v>
      </c>
      <c r="F126" s="67">
        <v>11570</v>
      </c>
      <c r="G126" s="68">
        <v>9000</v>
      </c>
    </row>
    <row r="127" spans="1:7" s="20" customFormat="1" ht="31.5" customHeight="1">
      <c r="A127" s="41" t="s">
        <v>1128</v>
      </c>
      <c r="B127" s="20" t="s">
        <v>1129</v>
      </c>
      <c r="C127" s="39" t="s">
        <v>909</v>
      </c>
      <c r="D127" s="67">
        <v>205050</v>
      </c>
      <c r="E127" s="68">
        <v>200070</v>
      </c>
      <c r="F127" s="67">
        <v>5180</v>
      </c>
      <c r="G127" s="68">
        <v>4260</v>
      </c>
    </row>
    <row r="128" spans="1:7" s="20" customFormat="1" ht="31.5" customHeight="1">
      <c r="A128" s="41" t="s">
        <v>1130</v>
      </c>
      <c r="B128" s="20" t="s">
        <v>1131</v>
      </c>
      <c r="C128" s="39" t="s">
        <v>909</v>
      </c>
      <c r="D128" s="67">
        <v>182360</v>
      </c>
      <c r="E128" s="68">
        <v>178820</v>
      </c>
      <c r="F128" s="67">
        <v>19880</v>
      </c>
      <c r="G128" s="68">
        <v>15610</v>
      </c>
    </row>
    <row r="129" spans="1:7" s="20" customFormat="1" ht="31.5" customHeight="1">
      <c r="A129" s="41" t="s">
        <v>1132</v>
      </c>
      <c r="B129" s="20" t="s">
        <v>1133</v>
      </c>
      <c r="C129" s="39" t="s">
        <v>909</v>
      </c>
      <c r="D129" s="67">
        <v>205760</v>
      </c>
      <c r="E129" s="68">
        <v>200650</v>
      </c>
      <c r="F129" s="67">
        <v>14340</v>
      </c>
      <c r="G129" s="68">
        <v>10520</v>
      </c>
    </row>
    <row r="130" spans="1:7" s="20" customFormat="1" ht="31.5" customHeight="1">
      <c r="A130" s="41" t="s">
        <v>1134</v>
      </c>
      <c r="B130" s="20" t="s">
        <v>1135</v>
      </c>
      <c r="C130" s="39" t="s">
        <v>909</v>
      </c>
      <c r="D130" s="67">
        <v>182410</v>
      </c>
      <c r="E130" s="68">
        <v>178060</v>
      </c>
      <c r="F130" s="67">
        <v>3480</v>
      </c>
      <c r="G130" s="68">
        <v>2810</v>
      </c>
    </row>
    <row r="131" spans="1:7" s="20" customFormat="1" ht="31.5" customHeight="1">
      <c r="A131" s="41" t="s">
        <v>1136</v>
      </c>
      <c r="B131" s="20" t="s">
        <v>1137</v>
      </c>
      <c r="C131" s="39" t="s">
        <v>909</v>
      </c>
      <c r="D131" s="67">
        <v>217800</v>
      </c>
      <c r="E131" s="68">
        <v>212770</v>
      </c>
      <c r="F131" s="67">
        <v>6150</v>
      </c>
      <c r="G131" s="68">
        <v>4680</v>
      </c>
    </row>
    <row r="132" spans="1:7" s="20" customFormat="1" ht="31.5" customHeight="1">
      <c r="A132" s="41" t="s">
        <v>1138</v>
      </c>
      <c r="B132" s="20" t="s">
        <v>1139</v>
      </c>
      <c r="C132" s="39" t="s">
        <v>909</v>
      </c>
      <c r="D132" s="67">
        <v>204120</v>
      </c>
      <c r="E132" s="68">
        <v>199730</v>
      </c>
      <c r="F132" s="67">
        <v>13940</v>
      </c>
      <c r="G132" s="68">
        <v>11230</v>
      </c>
    </row>
    <row r="133" spans="1:7" s="20" customFormat="1" ht="31.5" customHeight="1">
      <c r="A133" s="41" t="s">
        <v>1140</v>
      </c>
      <c r="B133" s="20" t="s">
        <v>1141</v>
      </c>
      <c r="C133" s="39" t="s">
        <v>909</v>
      </c>
      <c r="D133" s="67">
        <v>186460</v>
      </c>
      <c r="E133" s="68">
        <v>182450</v>
      </c>
      <c r="F133" s="67">
        <v>16850</v>
      </c>
      <c r="G133" s="68">
        <v>12770</v>
      </c>
    </row>
    <row r="134" spans="1:7" s="20" customFormat="1" ht="31.5" customHeight="1">
      <c r="A134" s="41" t="s">
        <v>1142</v>
      </c>
      <c r="B134" s="20" t="s">
        <v>1143</v>
      </c>
      <c r="C134" s="39" t="s">
        <v>909</v>
      </c>
      <c r="D134" s="67">
        <v>192660</v>
      </c>
      <c r="E134" s="68">
        <v>188000</v>
      </c>
      <c r="F134" s="67">
        <v>11980</v>
      </c>
      <c r="G134" s="68">
        <v>8970</v>
      </c>
    </row>
    <row r="135" spans="1:7" s="20" customFormat="1" ht="31.5" customHeight="1">
      <c r="A135" s="41" t="s">
        <v>1144</v>
      </c>
      <c r="B135" s="20" t="s">
        <v>1145</v>
      </c>
      <c r="C135" s="39" t="s">
        <v>909</v>
      </c>
      <c r="D135" s="67">
        <v>183750</v>
      </c>
      <c r="E135" s="68">
        <v>179640</v>
      </c>
      <c r="F135" s="67">
        <v>17530</v>
      </c>
      <c r="G135" s="68">
        <v>14520</v>
      </c>
    </row>
    <row r="136" spans="1:7" s="20" customFormat="1" ht="31.5" customHeight="1">
      <c r="A136" s="41" t="s">
        <v>1146</v>
      </c>
      <c r="B136" s="20" t="s">
        <v>1147</v>
      </c>
      <c r="C136" s="39" t="s">
        <v>909</v>
      </c>
      <c r="D136" s="67">
        <v>188030</v>
      </c>
      <c r="E136" s="68">
        <v>184230</v>
      </c>
      <c r="F136" s="67">
        <v>19710</v>
      </c>
      <c r="G136" s="68">
        <v>15480</v>
      </c>
    </row>
    <row r="137" spans="1:7" s="20" customFormat="1" ht="31.5" customHeight="1">
      <c r="A137" s="41" t="s">
        <v>1148</v>
      </c>
      <c r="B137" s="20" t="s">
        <v>1149</v>
      </c>
      <c r="C137" s="39" t="s">
        <v>909</v>
      </c>
      <c r="D137" s="67">
        <v>195280</v>
      </c>
      <c r="E137" s="68">
        <v>191000</v>
      </c>
      <c r="F137" s="67">
        <v>24580</v>
      </c>
      <c r="G137" s="68">
        <v>18310</v>
      </c>
    </row>
    <row r="138" spans="1:7" s="20" customFormat="1" ht="31.5" customHeight="1">
      <c r="A138" s="41" t="s">
        <v>1150</v>
      </c>
      <c r="B138" s="20" t="s">
        <v>1151</v>
      </c>
      <c r="C138" s="39" t="s">
        <v>909</v>
      </c>
      <c r="D138" s="67">
        <v>286640</v>
      </c>
      <c r="E138" s="68">
        <v>279400</v>
      </c>
      <c r="F138" s="67">
        <v>34190</v>
      </c>
      <c r="G138" s="68">
        <v>25790</v>
      </c>
    </row>
    <row r="139" spans="1:7" s="20" customFormat="1" ht="31.5" customHeight="1">
      <c r="A139" s="41" t="s">
        <v>1152</v>
      </c>
      <c r="B139" s="20" t="s">
        <v>1153</v>
      </c>
      <c r="C139" s="39" t="s">
        <v>909</v>
      </c>
      <c r="D139" s="67">
        <v>197960</v>
      </c>
      <c r="E139" s="68">
        <v>193440</v>
      </c>
      <c r="F139" s="67">
        <v>21960</v>
      </c>
      <c r="G139" s="68">
        <v>16710</v>
      </c>
    </row>
    <row r="140" spans="1:7" s="20" customFormat="1" ht="31.5" customHeight="1">
      <c r="A140" s="41" t="s">
        <v>1154</v>
      </c>
      <c r="B140" s="20" t="s">
        <v>1155</v>
      </c>
      <c r="C140" s="39" t="s">
        <v>909</v>
      </c>
      <c r="D140" s="67">
        <v>185350</v>
      </c>
      <c r="E140" s="68">
        <v>181080</v>
      </c>
      <c r="F140" s="67">
        <v>11130</v>
      </c>
      <c r="G140" s="68">
        <v>8290</v>
      </c>
    </row>
    <row r="141" spans="1:7" s="20" customFormat="1" ht="31.5" customHeight="1">
      <c r="A141" s="41" t="s">
        <v>1156</v>
      </c>
      <c r="B141" s="20" t="s">
        <v>1157</v>
      </c>
      <c r="C141" s="39" t="s">
        <v>909</v>
      </c>
      <c r="D141" s="67">
        <v>155500</v>
      </c>
      <c r="E141" s="68">
        <v>151760</v>
      </c>
      <c r="F141" s="67">
        <v>4950</v>
      </c>
      <c r="G141" s="68">
        <v>3810</v>
      </c>
    </row>
    <row r="142" spans="1:7" s="20" customFormat="1" ht="31.5" customHeight="1">
      <c r="A142" s="41" t="s">
        <v>1158</v>
      </c>
      <c r="B142" s="20" t="s">
        <v>1159</v>
      </c>
      <c r="C142" s="39" t="s">
        <v>909</v>
      </c>
      <c r="D142" s="67">
        <v>197740</v>
      </c>
      <c r="E142" s="68">
        <v>193420</v>
      </c>
      <c r="F142" s="67">
        <v>18370</v>
      </c>
      <c r="G142" s="68">
        <v>14850</v>
      </c>
    </row>
    <row r="143" spans="1:7" s="20" customFormat="1" ht="31.5" customHeight="1">
      <c r="A143" s="41" t="s">
        <v>1160</v>
      </c>
      <c r="B143" s="20" t="s">
        <v>1161</v>
      </c>
      <c r="C143" s="39" t="s">
        <v>909</v>
      </c>
      <c r="D143" s="67">
        <v>209460</v>
      </c>
      <c r="E143" s="68">
        <v>204650</v>
      </c>
      <c r="F143" s="67">
        <v>7310</v>
      </c>
      <c r="G143" s="68">
        <v>5940</v>
      </c>
    </row>
    <row r="144" spans="1:7" s="20" customFormat="1" ht="31.5" customHeight="1">
      <c r="A144" s="41" t="s">
        <v>1162</v>
      </c>
      <c r="B144" s="20" t="s">
        <v>1163</v>
      </c>
      <c r="C144" s="39" t="s">
        <v>909</v>
      </c>
      <c r="D144" s="67">
        <v>243000</v>
      </c>
      <c r="E144" s="68">
        <v>237670</v>
      </c>
      <c r="F144" s="67">
        <v>15670</v>
      </c>
      <c r="G144" s="68">
        <v>12900</v>
      </c>
    </row>
    <row r="145" spans="1:7" s="20" customFormat="1" ht="31.5" customHeight="1">
      <c r="A145" s="41" t="s">
        <v>1164</v>
      </c>
      <c r="B145" s="20" t="s">
        <v>1165</v>
      </c>
      <c r="C145" s="39" t="s">
        <v>909</v>
      </c>
      <c r="D145" s="67">
        <v>180960</v>
      </c>
      <c r="E145" s="68">
        <v>177060</v>
      </c>
      <c r="F145" s="67">
        <v>5460</v>
      </c>
      <c r="G145" s="68">
        <v>4540</v>
      </c>
    </row>
    <row r="146" spans="1:7" s="20" customFormat="1" ht="31.5" customHeight="1">
      <c r="A146" s="41" t="s">
        <v>1166</v>
      </c>
      <c r="B146" s="20" t="s">
        <v>1167</v>
      </c>
      <c r="C146" s="39" t="s">
        <v>909</v>
      </c>
      <c r="D146" s="67">
        <v>187330</v>
      </c>
      <c r="E146" s="68">
        <v>182650</v>
      </c>
      <c r="F146" s="67">
        <v>5350</v>
      </c>
      <c r="G146" s="68">
        <v>4360</v>
      </c>
    </row>
    <row r="147" spans="1:7" s="20" customFormat="1" ht="31.5" customHeight="1">
      <c r="A147" s="41" t="s">
        <v>1168</v>
      </c>
      <c r="B147" s="20" t="s">
        <v>1169</v>
      </c>
      <c r="C147" s="39" t="s">
        <v>909</v>
      </c>
      <c r="D147" s="67">
        <v>216660</v>
      </c>
      <c r="E147" s="68">
        <v>209720</v>
      </c>
      <c r="F147" s="67">
        <v>6090</v>
      </c>
      <c r="G147" s="68">
        <v>4770</v>
      </c>
    </row>
    <row r="148" spans="1:7" s="20" customFormat="1" ht="31.5" customHeight="1">
      <c r="A148" s="41" t="s">
        <v>1170</v>
      </c>
      <c r="B148" s="20" t="s">
        <v>1171</v>
      </c>
      <c r="C148" s="39" t="s">
        <v>909</v>
      </c>
      <c r="D148" s="67">
        <v>196050</v>
      </c>
      <c r="E148" s="68">
        <v>191420</v>
      </c>
      <c r="F148" s="67">
        <v>8810</v>
      </c>
      <c r="G148" s="68">
        <v>7230</v>
      </c>
    </row>
    <row r="149" spans="1:7" s="20" customFormat="1" ht="31.5" customHeight="1">
      <c r="A149" s="41" t="s">
        <v>1172</v>
      </c>
      <c r="B149" s="20" t="s">
        <v>1173</v>
      </c>
      <c r="C149" s="39" t="s">
        <v>909</v>
      </c>
      <c r="D149" s="67">
        <v>180320</v>
      </c>
      <c r="E149" s="68">
        <v>176570</v>
      </c>
      <c r="F149" s="67">
        <v>15790</v>
      </c>
      <c r="G149" s="68">
        <v>12200</v>
      </c>
    </row>
    <row r="150" spans="1:7" s="20" customFormat="1" ht="31.5" customHeight="1">
      <c r="A150" s="41" t="s">
        <v>1174</v>
      </c>
      <c r="B150" s="20" t="s">
        <v>1175</v>
      </c>
      <c r="C150" s="39" t="s">
        <v>909</v>
      </c>
      <c r="D150" s="67">
        <v>228970</v>
      </c>
      <c r="E150" s="68">
        <v>223740</v>
      </c>
      <c r="F150" s="67">
        <v>16630</v>
      </c>
      <c r="G150" s="68">
        <v>12760</v>
      </c>
    </row>
    <row r="151" spans="1:7" s="20" customFormat="1" ht="31.5" customHeight="1">
      <c r="A151" s="41" t="s">
        <v>1176</v>
      </c>
      <c r="B151" s="20" t="s">
        <v>1177</v>
      </c>
      <c r="C151" s="39" t="s">
        <v>909</v>
      </c>
      <c r="D151" s="67">
        <v>178680</v>
      </c>
      <c r="E151" s="68">
        <v>175170</v>
      </c>
      <c r="F151" s="67">
        <v>14690</v>
      </c>
      <c r="G151" s="68">
        <v>11180</v>
      </c>
    </row>
    <row r="152" spans="1:7" s="20" customFormat="1" ht="31.5" customHeight="1">
      <c r="A152" s="41" t="s">
        <v>1178</v>
      </c>
      <c r="B152" s="20" t="s">
        <v>1179</v>
      </c>
      <c r="C152" s="39" t="s">
        <v>909</v>
      </c>
      <c r="D152" s="67">
        <v>206960</v>
      </c>
      <c r="E152" s="68">
        <v>201610</v>
      </c>
      <c r="F152" s="67">
        <v>6500</v>
      </c>
      <c r="G152" s="68">
        <v>5330</v>
      </c>
    </row>
    <row r="153" spans="1:7" s="20" customFormat="1" ht="31.5" customHeight="1">
      <c r="A153" s="41" t="s">
        <v>1180</v>
      </c>
      <c r="B153" s="20" t="s">
        <v>1181</v>
      </c>
      <c r="C153" s="39" t="s">
        <v>909</v>
      </c>
      <c r="D153" s="67">
        <v>212060</v>
      </c>
      <c r="E153" s="68">
        <v>206920</v>
      </c>
      <c r="F153" s="67">
        <v>15270</v>
      </c>
      <c r="G153" s="68">
        <v>11360</v>
      </c>
    </row>
    <row r="154" spans="1:7" s="20" customFormat="1" ht="31.5" customHeight="1">
      <c r="A154" s="41" t="s">
        <v>1182</v>
      </c>
      <c r="B154" s="20" t="s">
        <v>1183</v>
      </c>
      <c r="C154" s="39" t="s">
        <v>909</v>
      </c>
      <c r="D154" s="67">
        <v>182780</v>
      </c>
      <c r="E154" s="68">
        <v>179170</v>
      </c>
      <c r="F154" s="67">
        <v>12310</v>
      </c>
      <c r="G154" s="68">
        <v>9970</v>
      </c>
    </row>
    <row r="155" spans="1:7" s="20" customFormat="1" ht="31.5" customHeight="1">
      <c r="A155" s="41" t="s">
        <v>1184</v>
      </c>
      <c r="B155" s="20" t="s">
        <v>1185</v>
      </c>
      <c r="C155" s="39" t="s">
        <v>909</v>
      </c>
      <c r="D155" s="67">
        <v>207860</v>
      </c>
      <c r="E155" s="68">
        <v>203850</v>
      </c>
      <c r="F155" s="67">
        <v>23180</v>
      </c>
      <c r="G155" s="68">
        <v>18530</v>
      </c>
    </row>
    <row r="156" spans="1:7" s="20" customFormat="1" ht="31.5" customHeight="1">
      <c r="A156" s="41" t="s">
        <v>1186</v>
      </c>
      <c r="B156" s="20" t="s">
        <v>1187</v>
      </c>
      <c r="C156" s="39" t="s">
        <v>909</v>
      </c>
      <c r="D156" s="67">
        <v>167820</v>
      </c>
      <c r="E156" s="68">
        <v>164080</v>
      </c>
      <c r="F156" s="67">
        <v>2730</v>
      </c>
      <c r="G156" s="68">
        <v>2070</v>
      </c>
    </row>
    <row r="157" spans="1:7" s="20" customFormat="1" ht="31.5" customHeight="1">
      <c r="A157" s="41" t="s">
        <v>1188</v>
      </c>
      <c r="B157" s="20" t="s">
        <v>1189</v>
      </c>
      <c r="C157" s="39" t="s">
        <v>909</v>
      </c>
      <c r="D157" s="67">
        <v>196880</v>
      </c>
      <c r="E157" s="68">
        <v>193100</v>
      </c>
      <c r="F157" s="67">
        <v>14530</v>
      </c>
      <c r="G157" s="68">
        <v>11940</v>
      </c>
    </row>
    <row r="158" spans="1:7" s="20" customFormat="1" ht="31.5" customHeight="1">
      <c r="A158" s="41" t="s">
        <v>1190</v>
      </c>
      <c r="B158" s="20" t="s">
        <v>1191</v>
      </c>
      <c r="C158" s="39" t="s">
        <v>909</v>
      </c>
      <c r="D158" s="67">
        <v>194100</v>
      </c>
      <c r="E158" s="68">
        <v>189840</v>
      </c>
      <c r="F158" s="67">
        <v>8150</v>
      </c>
      <c r="G158" s="68">
        <v>6480</v>
      </c>
    </row>
    <row r="159" spans="1:7" s="20" customFormat="1" ht="31.5" customHeight="1">
      <c r="A159" s="41" t="s">
        <v>1192</v>
      </c>
      <c r="B159" s="20" t="s">
        <v>1193</v>
      </c>
      <c r="C159" s="39" t="s">
        <v>909</v>
      </c>
      <c r="D159" s="67">
        <v>211770</v>
      </c>
      <c r="E159" s="68">
        <v>206120</v>
      </c>
      <c r="F159" s="67">
        <v>5130</v>
      </c>
      <c r="G159" s="68">
        <v>3980</v>
      </c>
    </row>
    <row r="160" spans="1:7" s="20" customFormat="1" ht="31.5" customHeight="1">
      <c r="A160" s="41" t="s">
        <v>1194</v>
      </c>
      <c r="B160" s="20" t="s">
        <v>1195</v>
      </c>
      <c r="C160" s="39" t="s">
        <v>909</v>
      </c>
      <c r="D160" s="67">
        <v>218960</v>
      </c>
      <c r="E160" s="68">
        <v>212370</v>
      </c>
      <c r="F160" s="67">
        <v>8470</v>
      </c>
      <c r="G160" s="68">
        <v>6840</v>
      </c>
    </row>
    <row r="161" spans="1:7" s="20" customFormat="1" ht="31.5" customHeight="1">
      <c r="A161" s="41" t="s">
        <v>319</v>
      </c>
      <c r="B161" s="20" t="s">
        <v>1196</v>
      </c>
      <c r="C161" s="39" t="s">
        <v>909</v>
      </c>
      <c r="D161" s="67">
        <v>201060</v>
      </c>
      <c r="E161" s="68">
        <v>196850</v>
      </c>
      <c r="F161" s="67">
        <v>15060</v>
      </c>
      <c r="G161" s="68">
        <v>11900</v>
      </c>
    </row>
    <row r="162" spans="1:7" s="20" customFormat="1" ht="31.5" customHeight="1">
      <c r="A162" s="41" t="s">
        <v>1197</v>
      </c>
      <c r="B162" s="20" t="s">
        <v>1198</v>
      </c>
      <c r="C162" s="39" t="s">
        <v>909</v>
      </c>
      <c r="D162" s="67">
        <v>205810</v>
      </c>
      <c r="E162" s="68">
        <v>201160</v>
      </c>
      <c r="F162" s="67">
        <v>14760</v>
      </c>
      <c r="G162" s="68">
        <v>12190</v>
      </c>
    </row>
    <row r="163" spans="1:7" s="20" customFormat="1" ht="31.5" customHeight="1">
      <c r="A163" s="41" t="s">
        <v>1199</v>
      </c>
      <c r="B163" s="20" t="s">
        <v>1200</v>
      </c>
      <c r="C163" s="39" t="s">
        <v>909</v>
      </c>
      <c r="D163" s="67">
        <v>217500</v>
      </c>
      <c r="E163" s="68">
        <v>212800</v>
      </c>
      <c r="F163" s="67">
        <v>10050</v>
      </c>
      <c r="G163" s="68">
        <v>8010</v>
      </c>
    </row>
    <row r="164" spans="1:7" s="20" customFormat="1" ht="31.5" customHeight="1">
      <c r="A164" s="41" t="s">
        <v>1201</v>
      </c>
      <c r="B164" s="20" t="s">
        <v>1202</v>
      </c>
      <c r="C164" s="39" t="s">
        <v>909</v>
      </c>
      <c r="D164" s="67">
        <v>181200</v>
      </c>
      <c r="E164" s="68">
        <v>177100</v>
      </c>
      <c r="F164" s="67">
        <v>2810</v>
      </c>
      <c r="G164" s="68">
        <v>2280</v>
      </c>
    </row>
    <row r="165" spans="1:7" s="20" customFormat="1" ht="31.5" customHeight="1">
      <c r="A165" s="41" t="s">
        <v>333</v>
      </c>
      <c r="B165" s="20" t="s">
        <v>1203</v>
      </c>
      <c r="C165" s="39" t="s">
        <v>909</v>
      </c>
      <c r="D165" s="67">
        <v>189660</v>
      </c>
      <c r="E165" s="68">
        <v>185390</v>
      </c>
      <c r="F165" s="67">
        <v>9600</v>
      </c>
      <c r="G165" s="68">
        <v>7930</v>
      </c>
    </row>
    <row r="166" spans="1:7" s="20" customFormat="1" ht="31.5" customHeight="1">
      <c r="A166" s="41" t="s">
        <v>377</v>
      </c>
      <c r="B166" s="20" t="s">
        <v>1204</v>
      </c>
      <c r="C166" s="39" t="s">
        <v>909</v>
      </c>
      <c r="D166" s="67">
        <v>211240</v>
      </c>
      <c r="E166" s="68">
        <v>206700</v>
      </c>
      <c r="F166" s="67">
        <v>13970</v>
      </c>
      <c r="G166" s="68">
        <v>11910</v>
      </c>
    </row>
    <row r="167" spans="1:7" s="20" customFormat="1" ht="31.5" customHeight="1">
      <c r="A167" s="41" t="s">
        <v>379</v>
      </c>
      <c r="B167" s="20" t="s">
        <v>1205</v>
      </c>
      <c r="C167" s="39" t="s">
        <v>909</v>
      </c>
      <c r="D167" s="67">
        <v>225990</v>
      </c>
      <c r="E167" s="68">
        <v>220820</v>
      </c>
      <c r="F167" s="67">
        <v>13990</v>
      </c>
      <c r="G167" s="68">
        <v>11360</v>
      </c>
    </row>
    <row r="168" spans="1:7" s="20" customFormat="1" ht="31.5" customHeight="1">
      <c r="A168" s="41" t="s">
        <v>335</v>
      </c>
      <c r="B168" s="20" t="s">
        <v>1206</v>
      </c>
      <c r="C168" s="39" t="s">
        <v>909</v>
      </c>
      <c r="D168" s="67">
        <v>212490</v>
      </c>
      <c r="E168" s="68">
        <v>207750</v>
      </c>
      <c r="F168" s="67">
        <v>12930</v>
      </c>
      <c r="G168" s="68">
        <v>10980</v>
      </c>
    </row>
    <row r="169" spans="1:7" s="20" customFormat="1" ht="31.5" customHeight="1">
      <c r="A169" s="41" t="s">
        <v>1207</v>
      </c>
      <c r="B169" s="20" t="s">
        <v>1208</v>
      </c>
      <c r="C169" s="39" t="s">
        <v>909</v>
      </c>
      <c r="D169" s="67">
        <v>220800</v>
      </c>
      <c r="E169" s="68">
        <v>215300</v>
      </c>
      <c r="F169" s="67">
        <v>20810</v>
      </c>
      <c r="G169" s="68">
        <v>16030</v>
      </c>
    </row>
    <row r="170" spans="1:7" s="20" customFormat="1" ht="31.5" customHeight="1">
      <c r="A170" s="41" t="s">
        <v>1209</v>
      </c>
      <c r="B170" s="20" t="s">
        <v>1210</v>
      </c>
      <c r="C170" s="39" t="s">
        <v>909</v>
      </c>
      <c r="D170" s="67">
        <v>215100</v>
      </c>
      <c r="E170" s="68">
        <v>210500</v>
      </c>
      <c r="F170" s="67">
        <v>7050</v>
      </c>
      <c r="G170" s="68">
        <v>5780</v>
      </c>
    </row>
    <row r="171" spans="1:7" s="20" customFormat="1" ht="31.5" customHeight="1">
      <c r="A171" s="41" t="s">
        <v>381</v>
      </c>
      <c r="B171" s="20" t="s">
        <v>1211</v>
      </c>
      <c r="C171" s="39" t="s">
        <v>909</v>
      </c>
      <c r="D171" s="67">
        <v>192460</v>
      </c>
      <c r="E171" s="68">
        <v>187870</v>
      </c>
      <c r="F171" s="67">
        <v>6710</v>
      </c>
      <c r="G171" s="68">
        <v>5490</v>
      </c>
    </row>
    <row r="172" spans="1:7" s="20" customFormat="1" ht="31.5" customHeight="1">
      <c r="A172" s="41" t="s">
        <v>351</v>
      </c>
      <c r="B172" s="20" t="s">
        <v>1212</v>
      </c>
      <c r="C172" s="39" t="s">
        <v>909</v>
      </c>
      <c r="D172" s="67">
        <v>195740</v>
      </c>
      <c r="E172" s="68">
        <v>191080</v>
      </c>
      <c r="F172" s="67">
        <v>4630</v>
      </c>
      <c r="G172" s="68">
        <v>3780</v>
      </c>
    </row>
    <row r="173" spans="1:7" s="20" customFormat="1" ht="31.5" customHeight="1">
      <c r="A173" s="41" t="s">
        <v>337</v>
      </c>
      <c r="B173" s="20" t="s">
        <v>1213</v>
      </c>
      <c r="C173" s="39" t="s">
        <v>909</v>
      </c>
      <c r="D173" s="67">
        <v>203580</v>
      </c>
      <c r="E173" s="68">
        <v>199570</v>
      </c>
      <c r="F173" s="67">
        <v>11070</v>
      </c>
      <c r="G173" s="68">
        <v>9030</v>
      </c>
    </row>
    <row r="174" spans="1:7" s="20" customFormat="1" ht="31.5" customHeight="1">
      <c r="A174" s="41" t="s">
        <v>1214</v>
      </c>
      <c r="B174" s="20" t="s">
        <v>1215</v>
      </c>
      <c r="C174" s="39" t="s">
        <v>909</v>
      </c>
      <c r="D174" s="67">
        <v>245860</v>
      </c>
      <c r="E174" s="68">
        <v>240770</v>
      </c>
      <c r="F174" s="67">
        <v>15210</v>
      </c>
      <c r="G174" s="68">
        <v>12780</v>
      </c>
    </row>
    <row r="175" spans="1:7" s="20" customFormat="1" ht="31.5" customHeight="1">
      <c r="A175" s="41" t="s">
        <v>1216</v>
      </c>
      <c r="B175" s="20" t="s">
        <v>1217</v>
      </c>
      <c r="C175" s="39" t="s">
        <v>909</v>
      </c>
      <c r="D175" s="67">
        <v>205050</v>
      </c>
      <c r="E175" s="68">
        <v>200500</v>
      </c>
      <c r="F175" s="67">
        <v>6670</v>
      </c>
      <c r="G175" s="68">
        <v>5480</v>
      </c>
    </row>
    <row r="176" spans="1:7" s="20" customFormat="1" ht="31.5" customHeight="1">
      <c r="A176" s="41" t="s">
        <v>1218</v>
      </c>
      <c r="B176" s="20" t="s">
        <v>1219</v>
      </c>
      <c r="C176" s="39" t="s">
        <v>909</v>
      </c>
      <c r="D176" s="67">
        <v>201460</v>
      </c>
      <c r="E176" s="68">
        <v>197260</v>
      </c>
      <c r="F176" s="67">
        <v>14690</v>
      </c>
      <c r="G176" s="68">
        <v>11810</v>
      </c>
    </row>
    <row r="177" spans="1:7" s="20" customFormat="1" ht="31.5" customHeight="1">
      <c r="A177" s="41" t="s">
        <v>1220</v>
      </c>
      <c r="B177" s="20" t="s">
        <v>1221</v>
      </c>
      <c r="C177" s="39" t="s">
        <v>909</v>
      </c>
      <c r="D177" s="67">
        <v>212380</v>
      </c>
      <c r="E177" s="68">
        <v>208030</v>
      </c>
      <c r="F177" s="67">
        <v>24370</v>
      </c>
      <c r="G177" s="68">
        <v>18610</v>
      </c>
    </row>
    <row r="178" spans="1:7" s="20" customFormat="1" ht="31.5" customHeight="1">
      <c r="A178" s="41" t="s">
        <v>339</v>
      </c>
      <c r="B178" s="20" t="s">
        <v>1222</v>
      </c>
      <c r="C178" s="39" t="s">
        <v>909</v>
      </c>
      <c r="D178" s="67">
        <v>176330</v>
      </c>
      <c r="E178" s="68">
        <v>171780</v>
      </c>
      <c r="F178" s="67">
        <v>3880</v>
      </c>
      <c r="G178" s="68">
        <v>3040</v>
      </c>
    </row>
    <row r="179" spans="1:7" s="20" customFormat="1" ht="31.5" customHeight="1">
      <c r="A179" s="41" t="s">
        <v>341</v>
      </c>
      <c r="B179" s="20" t="s">
        <v>1223</v>
      </c>
      <c r="C179" s="39" t="s">
        <v>909</v>
      </c>
      <c r="D179" s="67">
        <v>197600</v>
      </c>
      <c r="E179" s="68">
        <v>193360</v>
      </c>
      <c r="F179" s="67">
        <v>12410</v>
      </c>
      <c r="G179" s="68">
        <v>10390</v>
      </c>
    </row>
    <row r="180" spans="1:7" s="20" customFormat="1" ht="31.5" customHeight="1">
      <c r="A180" s="41" t="s">
        <v>1224</v>
      </c>
      <c r="B180" s="20" t="s">
        <v>1225</v>
      </c>
      <c r="C180" s="39" t="s">
        <v>909</v>
      </c>
      <c r="D180" s="67">
        <v>203900</v>
      </c>
      <c r="E180" s="68">
        <v>198560</v>
      </c>
      <c r="F180" s="67">
        <v>9870</v>
      </c>
      <c r="G180" s="68">
        <v>7460</v>
      </c>
    </row>
    <row r="181" spans="1:7" s="20" customFormat="1" ht="31.5" customHeight="1">
      <c r="A181" s="41" t="s">
        <v>383</v>
      </c>
      <c r="B181" s="20" t="s">
        <v>1226</v>
      </c>
      <c r="C181" s="39" t="s">
        <v>909</v>
      </c>
      <c r="D181" s="67">
        <v>194170</v>
      </c>
      <c r="E181" s="68">
        <v>189670</v>
      </c>
      <c r="F181" s="67">
        <v>9350</v>
      </c>
      <c r="G181" s="68">
        <v>7800</v>
      </c>
    </row>
    <row r="182" spans="1:7" s="20" customFormat="1" ht="31.5" customHeight="1">
      <c r="A182" s="41" t="s">
        <v>1227</v>
      </c>
      <c r="B182" s="20" t="s">
        <v>1228</v>
      </c>
      <c r="C182" s="39" t="s">
        <v>909</v>
      </c>
      <c r="D182" s="67">
        <v>229180</v>
      </c>
      <c r="E182" s="68">
        <v>224100</v>
      </c>
      <c r="F182" s="67">
        <v>10110</v>
      </c>
      <c r="G182" s="68">
        <v>8230</v>
      </c>
    </row>
    <row r="183" spans="1:7" s="20" customFormat="1" ht="31.5" customHeight="1">
      <c r="A183" s="41" t="s">
        <v>353</v>
      </c>
      <c r="B183" s="20" t="s">
        <v>1229</v>
      </c>
      <c r="C183" s="39" t="s">
        <v>909</v>
      </c>
      <c r="D183" s="67">
        <v>208930</v>
      </c>
      <c r="E183" s="68">
        <v>204440</v>
      </c>
      <c r="F183" s="67">
        <v>5470</v>
      </c>
      <c r="G183" s="68">
        <v>4410</v>
      </c>
    </row>
    <row r="184" spans="1:7" s="20" customFormat="1" ht="31.5" customHeight="1">
      <c r="A184" s="41" t="s">
        <v>343</v>
      </c>
      <c r="B184" s="20" t="s">
        <v>1230</v>
      </c>
      <c r="C184" s="39" t="s">
        <v>909</v>
      </c>
      <c r="D184" s="67">
        <v>194510</v>
      </c>
      <c r="E184" s="68">
        <v>190270</v>
      </c>
      <c r="F184" s="67">
        <v>8610</v>
      </c>
      <c r="G184" s="68">
        <v>6770</v>
      </c>
    </row>
    <row r="185" spans="1:7" s="20" customFormat="1" ht="31.5" customHeight="1">
      <c r="A185" s="41" t="s">
        <v>1231</v>
      </c>
      <c r="B185" s="20" t="s">
        <v>1232</v>
      </c>
      <c r="C185" s="39" t="s">
        <v>909</v>
      </c>
      <c r="D185" s="67">
        <v>206910</v>
      </c>
      <c r="E185" s="68">
        <v>202560</v>
      </c>
      <c r="F185" s="67">
        <v>9590</v>
      </c>
      <c r="G185" s="68">
        <v>7280</v>
      </c>
    </row>
    <row r="186" spans="1:7" s="20" customFormat="1" ht="31.5" customHeight="1">
      <c r="A186" s="41" t="s">
        <v>1233</v>
      </c>
      <c r="B186" s="20" t="s">
        <v>1234</v>
      </c>
      <c r="C186" s="39" t="s">
        <v>909</v>
      </c>
      <c r="D186" s="67">
        <v>184950</v>
      </c>
      <c r="E186" s="68">
        <v>180710</v>
      </c>
      <c r="F186" s="67">
        <v>15040</v>
      </c>
      <c r="G186" s="68">
        <v>11700</v>
      </c>
    </row>
    <row r="187" spans="1:7" s="20" customFormat="1" ht="31.5" customHeight="1">
      <c r="A187" s="41" t="s">
        <v>1235</v>
      </c>
      <c r="B187" s="20" t="s">
        <v>1236</v>
      </c>
      <c r="C187" s="39" t="s">
        <v>909</v>
      </c>
      <c r="D187" s="67">
        <v>206340</v>
      </c>
      <c r="E187" s="68">
        <v>201380</v>
      </c>
      <c r="F187" s="67">
        <v>19540</v>
      </c>
      <c r="G187" s="68">
        <v>14280</v>
      </c>
    </row>
    <row r="188" spans="1:7" s="20" customFormat="1" ht="31.5" customHeight="1">
      <c r="A188" s="41" t="s">
        <v>1237</v>
      </c>
      <c r="B188" s="20" t="s">
        <v>1238</v>
      </c>
      <c r="C188" s="39" t="s">
        <v>909</v>
      </c>
      <c r="D188" s="67">
        <v>198490</v>
      </c>
      <c r="E188" s="68">
        <v>194270</v>
      </c>
      <c r="F188" s="67">
        <v>24530</v>
      </c>
      <c r="G188" s="68">
        <v>19320</v>
      </c>
    </row>
    <row r="189" spans="1:7" s="20" customFormat="1" ht="31.5" customHeight="1">
      <c r="A189" s="41" t="s">
        <v>367</v>
      </c>
      <c r="B189" s="20" t="s">
        <v>1239</v>
      </c>
      <c r="C189" s="39" t="s">
        <v>909</v>
      </c>
      <c r="D189" s="67">
        <v>223420</v>
      </c>
      <c r="E189" s="68">
        <v>218420</v>
      </c>
      <c r="F189" s="67">
        <v>16630</v>
      </c>
      <c r="G189" s="68">
        <v>13100</v>
      </c>
    </row>
    <row r="190" spans="1:7" s="20" customFormat="1" ht="31.5" customHeight="1">
      <c r="A190" s="41" t="s">
        <v>1240</v>
      </c>
      <c r="B190" s="20" t="s">
        <v>1241</v>
      </c>
      <c r="C190" s="39" t="s">
        <v>909</v>
      </c>
      <c r="D190" s="67">
        <v>196190</v>
      </c>
      <c r="E190" s="68">
        <v>191360</v>
      </c>
      <c r="F190" s="67">
        <v>7560</v>
      </c>
      <c r="G190" s="68">
        <v>6080</v>
      </c>
    </row>
    <row r="191" spans="1:7" s="20" customFormat="1" ht="31.5" customHeight="1">
      <c r="A191" s="41" t="s">
        <v>1242</v>
      </c>
      <c r="B191" s="20" t="s">
        <v>1243</v>
      </c>
      <c r="C191" s="39" t="s">
        <v>909</v>
      </c>
      <c r="D191" s="67">
        <v>221080</v>
      </c>
      <c r="E191" s="68">
        <v>215380</v>
      </c>
      <c r="F191" s="67">
        <v>11010</v>
      </c>
      <c r="G191" s="68">
        <v>8840</v>
      </c>
    </row>
    <row r="192" spans="1:7" s="20" customFormat="1" ht="31.5" customHeight="1">
      <c r="A192" s="41" t="s">
        <v>385</v>
      </c>
      <c r="B192" s="20" t="s">
        <v>1244</v>
      </c>
      <c r="C192" s="39" t="s">
        <v>909</v>
      </c>
      <c r="D192" s="67">
        <v>224350</v>
      </c>
      <c r="E192" s="68">
        <v>219420</v>
      </c>
      <c r="F192" s="67">
        <v>17960</v>
      </c>
      <c r="G192" s="68">
        <v>14920</v>
      </c>
    </row>
    <row r="193" spans="1:7" s="20" customFormat="1" ht="31.5" customHeight="1">
      <c r="A193" s="41" t="s">
        <v>1245</v>
      </c>
      <c r="B193" s="20" t="s">
        <v>1246</v>
      </c>
      <c r="C193" s="39" t="s">
        <v>909</v>
      </c>
      <c r="D193" s="67">
        <v>170330</v>
      </c>
      <c r="E193" s="68">
        <v>166460</v>
      </c>
      <c r="F193" s="67">
        <v>4050</v>
      </c>
      <c r="G193" s="68">
        <v>3290</v>
      </c>
    </row>
    <row r="194" spans="1:7" s="20" customFormat="1" ht="31.5" customHeight="1">
      <c r="A194" s="41" t="s">
        <v>1247</v>
      </c>
      <c r="B194" s="20" t="s">
        <v>1248</v>
      </c>
      <c r="C194" s="39" t="s">
        <v>909</v>
      </c>
      <c r="D194" s="67">
        <v>213040</v>
      </c>
      <c r="E194" s="68">
        <v>207890</v>
      </c>
      <c r="F194" s="67">
        <v>9660</v>
      </c>
      <c r="G194" s="68">
        <v>7630</v>
      </c>
    </row>
    <row r="195" spans="1:7" s="20" customFormat="1" ht="31.5" customHeight="1">
      <c r="A195" s="41" t="s">
        <v>345</v>
      </c>
      <c r="B195" s="20" t="s">
        <v>1249</v>
      </c>
      <c r="C195" s="39" t="s">
        <v>909</v>
      </c>
      <c r="D195" s="67">
        <v>193040</v>
      </c>
      <c r="E195" s="68">
        <v>189030</v>
      </c>
      <c r="F195" s="67">
        <v>7360</v>
      </c>
      <c r="G195" s="68">
        <v>6190</v>
      </c>
    </row>
    <row r="196" spans="1:7" s="20" customFormat="1" ht="31.5" customHeight="1">
      <c r="A196" s="41" t="s">
        <v>359</v>
      </c>
      <c r="B196" s="20" t="s">
        <v>1250</v>
      </c>
      <c r="C196" s="39" t="s">
        <v>909</v>
      </c>
      <c r="D196" s="67">
        <v>210570</v>
      </c>
      <c r="E196" s="68">
        <v>205950</v>
      </c>
      <c r="F196" s="67">
        <v>8790</v>
      </c>
      <c r="G196" s="68">
        <v>7260</v>
      </c>
    </row>
    <row r="197" spans="1:7" s="20" customFormat="1" ht="31.5" customHeight="1">
      <c r="A197" s="41" t="s">
        <v>1251</v>
      </c>
      <c r="B197" s="20" t="s">
        <v>1252</v>
      </c>
      <c r="C197" s="39" t="s">
        <v>909</v>
      </c>
      <c r="D197" s="67">
        <v>174950</v>
      </c>
      <c r="E197" s="68">
        <v>171320</v>
      </c>
      <c r="F197" s="67">
        <v>12690</v>
      </c>
      <c r="G197" s="68">
        <v>9920</v>
      </c>
    </row>
    <row r="198" spans="1:7" s="20" customFormat="1" ht="31.5" customHeight="1">
      <c r="A198" s="41" t="s">
        <v>1253</v>
      </c>
      <c r="B198" s="20" t="s">
        <v>1254</v>
      </c>
      <c r="C198" s="39" t="s">
        <v>909</v>
      </c>
      <c r="D198" s="67">
        <v>199820</v>
      </c>
      <c r="E198" s="68">
        <v>195480</v>
      </c>
      <c r="F198" s="67">
        <v>18250</v>
      </c>
      <c r="G198" s="68">
        <v>13620</v>
      </c>
    </row>
    <row r="199" spans="1:7" s="20" customFormat="1" ht="31.5" customHeight="1">
      <c r="A199" s="41" t="s">
        <v>1255</v>
      </c>
      <c r="B199" s="20" t="s">
        <v>1256</v>
      </c>
      <c r="C199" s="39" t="s">
        <v>909</v>
      </c>
      <c r="D199" s="67">
        <v>195550</v>
      </c>
      <c r="E199" s="68">
        <v>191650</v>
      </c>
      <c r="F199" s="67">
        <v>27260</v>
      </c>
      <c r="G199" s="68">
        <v>20650</v>
      </c>
    </row>
    <row r="200" spans="1:7" s="20" customFormat="1" ht="31.5" customHeight="1">
      <c r="A200" s="41" t="s">
        <v>1257</v>
      </c>
      <c r="B200" s="20" t="s">
        <v>1258</v>
      </c>
      <c r="C200" s="39" t="s">
        <v>909</v>
      </c>
      <c r="D200" s="67">
        <v>195650</v>
      </c>
      <c r="E200" s="68">
        <v>191830</v>
      </c>
      <c r="F200" s="67">
        <v>24760</v>
      </c>
      <c r="G200" s="68">
        <v>21180</v>
      </c>
    </row>
    <row r="201" spans="1:7" s="20" customFormat="1" ht="31.5" customHeight="1">
      <c r="A201" s="41" t="s">
        <v>1259</v>
      </c>
      <c r="B201" s="20" t="s">
        <v>1260</v>
      </c>
      <c r="C201" s="39" t="s">
        <v>909</v>
      </c>
      <c r="D201" s="67">
        <v>196930</v>
      </c>
      <c r="E201" s="68">
        <v>192600</v>
      </c>
      <c r="F201" s="67">
        <v>16660</v>
      </c>
      <c r="G201" s="68">
        <v>13150</v>
      </c>
    </row>
    <row r="202" spans="1:7" s="20" customFormat="1" ht="31.5" customHeight="1">
      <c r="A202" s="41" t="s">
        <v>389</v>
      </c>
      <c r="B202" s="20" t="s">
        <v>1261</v>
      </c>
      <c r="C202" s="39" t="s">
        <v>909</v>
      </c>
      <c r="D202" s="67">
        <v>199680</v>
      </c>
      <c r="E202" s="68">
        <v>194650</v>
      </c>
      <c r="F202" s="67">
        <v>3780</v>
      </c>
      <c r="G202" s="68">
        <v>3110</v>
      </c>
    </row>
    <row r="203" spans="1:7" s="20" customFormat="1" ht="31.5" customHeight="1">
      <c r="A203" s="41" t="s">
        <v>1262</v>
      </c>
      <c r="B203" s="20" t="s">
        <v>1263</v>
      </c>
      <c r="C203" s="39" t="s">
        <v>909</v>
      </c>
      <c r="D203" s="67">
        <v>213090</v>
      </c>
      <c r="E203" s="68">
        <v>207390</v>
      </c>
      <c r="F203" s="67">
        <v>5960</v>
      </c>
      <c r="G203" s="68">
        <v>4810</v>
      </c>
    </row>
    <row r="204" spans="1:7" s="20" customFormat="1" ht="31.5" customHeight="1">
      <c r="A204" s="41" t="s">
        <v>1264</v>
      </c>
      <c r="B204" s="20" t="s">
        <v>1265</v>
      </c>
      <c r="C204" s="39" t="s">
        <v>909</v>
      </c>
      <c r="D204" s="67">
        <v>210570</v>
      </c>
      <c r="E204" s="68">
        <v>205750</v>
      </c>
      <c r="F204" s="67">
        <v>12500</v>
      </c>
      <c r="G204" s="68">
        <v>10640</v>
      </c>
    </row>
    <row r="205" spans="1:7" s="20" customFormat="1" ht="31.5" customHeight="1">
      <c r="A205" s="41" t="s">
        <v>1266</v>
      </c>
      <c r="B205" s="20" t="s">
        <v>1267</v>
      </c>
      <c r="C205" s="39" t="s">
        <v>909</v>
      </c>
      <c r="D205" s="67">
        <v>242840</v>
      </c>
      <c r="E205" s="68">
        <v>236780</v>
      </c>
      <c r="F205" s="67">
        <v>6100</v>
      </c>
      <c r="G205" s="68">
        <v>4940</v>
      </c>
    </row>
    <row r="206" spans="1:7" s="20" customFormat="1" ht="31.5" customHeight="1">
      <c r="A206" s="41" t="s">
        <v>347</v>
      </c>
      <c r="B206" s="20" t="s">
        <v>1268</v>
      </c>
      <c r="C206" s="39" t="s">
        <v>909</v>
      </c>
      <c r="D206" s="67">
        <v>214720</v>
      </c>
      <c r="E206" s="68">
        <v>209950</v>
      </c>
      <c r="F206" s="67">
        <v>7640</v>
      </c>
      <c r="G206" s="68">
        <v>6330</v>
      </c>
    </row>
    <row r="207" spans="1:7" s="20" customFormat="1" ht="31.5" customHeight="1">
      <c r="A207" s="41" t="s">
        <v>1269</v>
      </c>
      <c r="B207" s="20" t="s">
        <v>1270</v>
      </c>
      <c r="C207" s="39" t="s">
        <v>909</v>
      </c>
      <c r="D207" s="67">
        <v>220730</v>
      </c>
      <c r="E207" s="68">
        <v>215670</v>
      </c>
      <c r="F207" s="67">
        <v>9990</v>
      </c>
      <c r="G207" s="68">
        <v>7930</v>
      </c>
    </row>
    <row r="208" spans="1:7" s="20" customFormat="1" ht="31.5" customHeight="1">
      <c r="A208" s="41" t="s">
        <v>1271</v>
      </c>
      <c r="B208" s="20" t="s">
        <v>1272</v>
      </c>
      <c r="C208" s="39" t="s">
        <v>909</v>
      </c>
      <c r="D208" s="67">
        <v>208670</v>
      </c>
      <c r="E208" s="68">
        <v>204330</v>
      </c>
      <c r="F208" s="67">
        <v>5670</v>
      </c>
      <c r="G208" s="68">
        <v>4510</v>
      </c>
    </row>
    <row r="209" spans="1:7" s="20" customFormat="1" ht="31.5" customHeight="1">
      <c r="A209" s="41" t="s">
        <v>1273</v>
      </c>
      <c r="B209" s="20" t="s">
        <v>1274</v>
      </c>
      <c r="C209" s="39" t="s">
        <v>909</v>
      </c>
      <c r="D209" s="67">
        <v>235660</v>
      </c>
      <c r="E209" s="68">
        <v>230520</v>
      </c>
      <c r="F209" s="67">
        <v>4850</v>
      </c>
      <c r="G209" s="68">
        <v>3710</v>
      </c>
    </row>
    <row r="210" spans="1:7" s="20" customFormat="1" ht="31.5" customHeight="1">
      <c r="A210" s="41" t="s">
        <v>1275</v>
      </c>
      <c r="B210" s="20" t="s">
        <v>1276</v>
      </c>
      <c r="C210" s="39" t="s">
        <v>909</v>
      </c>
      <c r="D210" s="67">
        <v>228550</v>
      </c>
      <c r="E210" s="68">
        <v>223910</v>
      </c>
      <c r="F210" s="67">
        <v>13200</v>
      </c>
      <c r="G210" s="68">
        <v>10590</v>
      </c>
    </row>
    <row r="211" spans="1:7" s="20" customFormat="1" ht="31.5" customHeight="1">
      <c r="A211" s="41" t="s">
        <v>1277</v>
      </c>
      <c r="B211" s="20" t="s">
        <v>1278</v>
      </c>
      <c r="C211" s="39" t="s">
        <v>909</v>
      </c>
      <c r="D211" s="67">
        <v>150530</v>
      </c>
      <c r="E211" s="68">
        <v>147480</v>
      </c>
      <c r="F211" s="67">
        <v>7280</v>
      </c>
      <c r="G211" s="68">
        <v>5870</v>
      </c>
    </row>
    <row r="212" spans="1:7" s="20" customFormat="1" ht="31.5" customHeight="1">
      <c r="A212" s="41" t="s">
        <v>1279</v>
      </c>
      <c r="B212" s="20" t="s">
        <v>1280</v>
      </c>
      <c r="C212" s="39" t="s">
        <v>909</v>
      </c>
      <c r="D212" s="67">
        <v>184990</v>
      </c>
      <c r="E212" s="68">
        <v>180610</v>
      </c>
      <c r="F212" s="67">
        <v>20080</v>
      </c>
      <c r="G212" s="68">
        <v>15410</v>
      </c>
    </row>
    <row r="213" spans="1:7" s="20" customFormat="1" ht="31.5" customHeight="1">
      <c r="A213" s="41" t="s">
        <v>1281</v>
      </c>
      <c r="B213" s="20" t="s">
        <v>1282</v>
      </c>
      <c r="C213" s="39" t="s">
        <v>909</v>
      </c>
      <c r="D213" s="67">
        <v>190070</v>
      </c>
      <c r="E213" s="68">
        <v>186250</v>
      </c>
      <c r="F213" s="67">
        <v>27080</v>
      </c>
      <c r="G213" s="68">
        <v>20910</v>
      </c>
    </row>
    <row r="214" spans="1:7" s="20" customFormat="1" ht="31.5" customHeight="1">
      <c r="A214" s="41" t="s">
        <v>1283</v>
      </c>
      <c r="B214" s="20" t="s">
        <v>1284</v>
      </c>
      <c r="C214" s="39" t="s">
        <v>909</v>
      </c>
      <c r="D214" s="67">
        <v>180070</v>
      </c>
      <c r="E214" s="68">
        <v>176180</v>
      </c>
      <c r="F214" s="67">
        <v>19810</v>
      </c>
      <c r="G214" s="68">
        <v>13630</v>
      </c>
    </row>
    <row r="215" spans="1:7" s="20" customFormat="1" ht="31.5" customHeight="1">
      <c r="A215" s="41" t="s">
        <v>1285</v>
      </c>
      <c r="B215" s="20" t="s">
        <v>1286</v>
      </c>
      <c r="C215" s="39" t="s">
        <v>909</v>
      </c>
      <c r="D215" s="67">
        <v>180260</v>
      </c>
      <c r="E215" s="68">
        <v>176870</v>
      </c>
      <c r="F215" s="67">
        <v>29020</v>
      </c>
      <c r="G215" s="68">
        <v>21310</v>
      </c>
    </row>
    <row r="216" spans="1:7" s="20" customFormat="1" ht="31.5" customHeight="1">
      <c r="A216" s="41" t="s">
        <v>1287</v>
      </c>
      <c r="B216" s="20" t="s">
        <v>1288</v>
      </c>
      <c r="C216" s="39" t="s">
        <v>909</v>
      </c>
      <c r="D216" s="67">
        <v>257700</v>
      </c>
      <c r="E216" s="68">
        <v>252330</v>
      </c>
      <c r="F216" s="67">
        <v>46530</v>
      </c>
      <c r="G216" s="68">
        <v>33240</v>
      </c>
    </row>
    <row r="217" spans="1:7" s="20" customFormat="1" ht="31.5" customHeight="1">
      <c r="A217" s="41" t="s">
        <v>1289</v>
      </c>
      <c r="B217" s="20" t="s">
        <v>1290</v>
      </c>
      <c r="C217" s="39" t="s">
        <v>909</v>
      </c>
      <c r="D217" s="67">
        <v>203510</v>
      </c>
      <c r="E217" s="68">
        <v>198900</v>
      </c>
      <c r="F217" s="67">
        <v>20790</v>
      </c>
      <c r="G217" s="68">
        <v>16290</v>
      </c>
    </row>
    <row r="218" spans="1:7" s="20" customFormat="1" ht="31.5" customHeight="1">
      <c r="A218" s="41" t="s">
        <v>1291</v>
      </c>
      <c r="B218" s="20" t="s">
        <v>1292</v>
      </c>
      <c r="C218" s="39" t="s">
        <v>909</v>
      </c>
      <c r="D218" s="67">
        <v>179210</v>
      </c>
      <c r="E218" s="68">
        <v>175460</v>
      </c>
      <c r="F218" s="67">
        <v>25160</v>
      </c>
      <c r="G218" s="68">
        <v>18140</v>
      </c>
    </row>
    <row r="219" spans="1:7" s="20" customFormat="1" ht="31.5" customHeight="1">
      <c r="A219" s="41" t="s">
        <v>1293</v>
      </c>
      <c r="B219" s="20" t="s">
        <v>1294</v>
      </c>
      <c r="C219" s="39" t="s">
        <v>909</v>
      </c>
      <c r="D219" s="67">
        <v>190290</v>
      </c>
      <c r="E219" s="68">
        <v>186230</v>
      </c>
      <c r="F219" s="67">
        <v>15900</v>
      </c>
      <c r="G219" s="68">
        <v>12260</v>
      </c>
    </row>
    <row r="220" spans="1:7" s="20" customFormat="1" ht="31.5" customHeight="1">
      <c r="A220" s="41" t="s">
        <v>1295</v>
      </c>
      <c r="B220" s="20" t="s">
        <v>1296</v>
      </c>
      <c r="C220" s="39" t="s">
        <v>909</v>
      </c>
      <c r="D220" s="67">
        <v>191970</v>
      </c>
      <c r="E220" s="68">
        <v>187960</v>
      </c>
      <c r="F220" s="67">
        <v>22800</v>
      </c>
      <c r="G220" s="68">
        <v>17310</v>
      </c>
    </row>
    <row r="221" spans="1:7" s="20" customFormat="1" ht="31.5" customHeight="1">
      <c r="A221" s="41" t="s">
        <v>439</v>
      </c>
      <c r="B221" s="20" t="s">
        <v>1297</v>
      </c>
      <c r="C221" s="39" t="s">
        <v>909</v>
      </c>
      <c r="D221" s="67">
        <v>186790</v>
      </c>
      <c r="E221" s="68">
        <v>182650</v>
      </c>
      <c r="F221" s="67">
        <v>4690</v>
      </c>
      <c r="G221" s="68">
        <v>3700</v>
      </c>
    </row>
    <row r="222" spans="1:7" s="20" customFormat="1" ht="31.5" customHeight="1">
      <c r="A222" s="41" t="s">
        <v>1298</v>
      </c>
      <c r="B222" s="20" t="s">
        <v>1299</v>
      </c>
      <c r="C222" s="39" t="s">
        <v>909</v>
      </c>
      <c r="D222" s="67">
        <v>217890</v>
      </c>
      <c r="E222" s="68">
        <v>213380</v>
      </c>
      <c r="F222" s="67">
        <v>15220</v>
      </c>
      <c r="G222" s="68">
        <v>11710</v>
      </c>
    </row>
    <row r="223" spans="1:7" s="20" customFormat="1" ht="31.5" customHeight="1">
      <c r="A223" s="41" t="s">
        <v>399</v>
      </c>
      <c r="B223" s="20" t="s">
        <v>1300</v>
      </c>
      <c r="C223" s="39" t="s">
        <v>909</v>
      </c>
      <c r="D223" s="67">
        <v>202160</v>
      </c>
      <c r="E223" s="68">
        <v>198130</v>
      </c>
      <c r="F223" s="67">
        <v>14020</v>
      </c>
      <c r="G223" s="68">
        <v>11480</v>
      </c>
    </row>
    <row r="224" spans="1:7" s="20" customFormat="1" ht="31.5" customHeight="1">
      <c r="A224" s="41" t="s">
        <v>1301</v>
      </c>
      <c r="B224" s="20" t="s">
        <v>1302</v>
      </c>
      <c r="C224" s="39" t="s">
        <v>909</v>
      </c>
      <c r="D224" s="67">
        <v>223890</v>
      </c>
      <c r="E224" s="68">
        <v>219350</v>
      </c>
      <c r="F224" s="67">
        <v>23760</v>
      </c>
      <c r="G224" s="68">
        <v>18170</v>
      </c>
    </row>
    <row r="225" spans="1:7" s="20" customFormat="1" ht="31.5" customHeight="1">
      <c r="A225" s="41" t="s">
        <v>1303</v>
      </c>
      <c r="B225" s="20" t="s">
        <v>1304</v>
      </c>
      <c r="C225" s="39" t="s">
        <v>909</v>
      </c>
      <c r="D225" s="67">
        <v>203100</v>
      </c>
      <c r="E225" s="68">
        <v>198360</v>
      </c>
      <c r="F225" s="67">
        <v>13890</v>
      </c>
      <c r="G225" s="68">
        <v>10580</v>
      </c>
    </row>
    <row r="226" spans="1:7" s="20" customFormat="1" ht="31.5" customHeight="1">
      <c r="A226" s="41" t="s">
        <v>1305</v>
      </c>
      <c r="B226" s="20" t="s">
        <v>1306</v>
      </c>
      <c r="C226" s="39" t="s">
        <v>909</v>
      </c>
      <c r="D226" s="67">
        <v>194810</v>
      </c>
      <c r="E226" s="68">
        <v>190640</v>
      </c>
      <c r="F226" s="67">
        <v>14560</v>
      </c>
      <c r="G226" s="68">
        <v>10910</v>
      </c>
    </row>
    <row r="227" spans="1:7" s="20" customFormat="1" ht="31.5" customHeight="1">
      <c r="A227" s="41" t="s">
        <v>1307</v>
      </c>
      <c r="B227" s="20" t="s">
        <v>1308</v>
      </c>
      <c r="C227" s="39" t="s">
        <v>909</v>
      </c>
      <c r="D227" s="67">
        <v>158640</v>
      </c>
      <c r="E227" s="68">
        <v>155200</v>
      </c>
      <c r="F227" s="67">
        <v>13510</v>
      </c>
      <c r="G227" s="68">
        <v>10660</v>
      </c>
    </row>
    <row r="228" spans="1:7" s="20" customFormat="1" ht="31.5" customHeight="1">
      <c r="A228" s="41" t="s">
        <v>1309</v>
      </c>
      <c r="B228" s="20" t="s">
        <v>1310</v>
      </c>
      <c r="C228" s="39" t="s">
        <v>909</v>
      </c>
      <c r="D228" s="67">
        <v>155700</v>
      </c>
      <c r="E228" s="68">
        <v>152270</v>
      </c>
      <c r="F228" s="67">
        <v>9850</v>
      </c>
      <c r="G228" s="68">
        <v>7840</v>
      </c>
    </row>
    <row r="229" spans="1:7" s="20" customFormat="1" ht="31.5" customHeight="1">
      <c r="A229" s="41" t="s">
        <v>1311</v>
      </c>
      <c r="B229" s="20" t="s">
        <v>1312</v>
      </c>
      <c r="C229" s="39" t="s">
        <v>909</v>
      </c>
      <c r="D229" s="67">
        <v>175000</v>
      </c>
      <c r="E229" s="68">
        <v>171270</v>
      </c>
      <c r="F229" s="67">
        <v>10780</v>
      </c>
      <c r="G229" s="68">
        <v>8610</v>
      </c>
    </row>
    <row r="230" spans="1:7" s="20" customFormat="1" ht="31.5" customHeight="1">
      <c r="A230" s="41" t="s">
        <v>1313</v>
      </c>
      <c r="B230" s="20" t="s">
        <v>1314</v>
      </c>
      <c r="C230" s="39" t="s">
        <v>909</v>
      </c>
      <c r="D230" s="67">
        <v>199150</v>
      </c>
      <c r="E230" s="68">
        <v>194210</v>
      </c>
      <c r="F230" s="67">
        <v>12020</v>
      </c>
      <c r="G230" s="68">
        <v>9260</v>
      </c>
    </row>
    <row r="231" spans="1:7" s="20" customFormat="1" ht="31.5" customHeight="1">
      <c r="A231" s="41" t="s">
        <v>1315</v>
      </c>
      <c r="B231" s="20" t="s">
        <v>1316</v>
      </c>
      <c r="C231" s="39" t="s">
        <v>909</v>
      </c>
      <c r="D231" s="67">
        <v>179840</v>
      </c>
      <c r="E231" s="68">
        <v>175770</v>
      </c>
      <c r="F231" s="67">
        <v>3500</v>
      </c>
      <c r="G231" s="68">
        <v>2830</v>
      </c>
    </row>
    <row r="232" spans="1:7" s="20" customFormat="1" ht="31.5" customHeight="1">
      <c r="A232" s="41" t="s">
        <v>403</v>
      </c>
      <c r="B232" s="20" t="s">
        <v>1317</v>
      </c>
      <c r="C232" s="39" t="s">
        <v>909</v>
      </c>
      <c r="D232" s="67">
        <v>197540</v>
      </c>
      <c r="E232" s="68">
        <v>193270</v>
      </c>
      <c r="F232" s="67">
        <v>6420</v>
      </c>
      <c r="G232" s="68">
        <v>5120</v>
      </c>
    </row>
    <row r="233" spans="1:7" s="20" customFormat="1" ht="31.5" customHeight="1">
      <c r="A233" s="41" t="s">
        <v>1318</v>
      </c>
      <c r="B233" s="20" t="s">
        <v>1319</v>
      </c>
      <c r="C233" s="39" t="s">
        <v>909</v>
      </c>
      <c r="D233" s="67">
        <v>177230</v>
      </c>
      <c r="E233" s="68">
        <v>172150</v>
      </c>
      <c r="F233" s="67">
        <v>8420</v>
      </c>
      <c r="G233" s="68">
        <v>6650</v>
      </c>
    </row>
    <row r="234" spans="1:7" s="20" customFormat="1" ht="31.5" customHeight="1">
      <c r="A234" s="41" t="s">
        <v>1320</v>
      </c>
      <c r="B234" s="20" t="s">
        <v>1321</v>
      </c>
      <c r="C234" s="39" t="s">
        <v>909</v>
      </c>
      <c r="D234" s="67">
        <v>217830</v>
      </c>
      <c r="E234" s="68">
        <v>212720</v>
      </c>
      <c r="F234" s="67">
        <v>15680</v>
      </c>
      <c r="G234" s="68">
        <v>12680</v>
      </c>
    </row>
    <row r="235" spans="1:7" s="20" customFormat="1" ht="31.5" customHeight="1">
      <c r="A235" s="41" t="s">
        <v>1322</v>
      </c>
      <c r="B235" s="20" t="s">
        <v>1323</v>
      </c>
      <c r="C235" s="39" t="s">
        <v>909</v>
      </c>
      <c r="D235" s="67">
        <v>209830</v>
      </c>
      <c r="E235" s="68">
        <v>204900</v>
      </c>
      <c r="F235" s="67">
        <v>9320</v>
      </c>
      <c r="G235" s="68">
        <v>7420</v>
      </c>
    </row>
    <row r="236" spans="1:7" s="20" customFormat="1" ht="31.5" customHeight="1">
      <c r="A236" s="41" t="s">
        <v>405</v>
      </c>
      <c r="B236" s="20" t="s">
        <v>1324</v>
      </c>
      <c r="C236" s="39" t="s">
        <v>909</v>
      </c>
      <c r="D236" s="67">
        <v>178790</v>
      </c>
      <c r="E236" s="68">
        <v>175090</v>
      </c>
      <c r="F236" s="67">
        <v>11580</v>
      </c>
      <c r="G236" s="68">
        <v>9050</v>
      </c>
    </row>
    <row r="237" spans="1:7" s="20" customFormat="1" ht="31.5" customHeight="1">
      <c r="A237" s="41" t="s">
        <v>1325</v>
      </c>
      <c r="B237" s="20" t="s">
        <v>1326</v>
      </c>
      <c r="C237" s="39" t="s">
        <v>909</v>
      </c>
      <c r="D237" s="67">
        <v>181290</v>
      </c>
      <c r="E237" s="68">
        <v>176410</v>
      </c>
      <c r="F237" s="67">
        <v>8390</v>
      </c>
      <c r="G237" s="68">
        <v>6790</v>
      </c>
    </row>
    <row r="238" spans="1:7" s="20" customFormat="1" ht="31.5" customHeight="1">
      <c r="A238" s="41" t="s">
        <v>1327</v>
      </c>
      <c r="B238" s="20" t="s">
        <v>1328</v>
      </c>
      <c r="C238" s="39" t="s">
        <v>909</v>
      </c>
      <c r="D238" s="67">
        <v>195370</v>
      </c>
      <c r="E238" s="68">
        <v>191560</v>
      </c>
      <c r="F238" s="67">
        <v>11670</v>
      </c>
      <c r="G238" s="68">
        <v>9150</v>
      </c>
    </row>
    <row r="239" spans="1:7" s="20" customFormat="1" ht="31.5" customHeight="1">
      <c r="A239" s="41" t="s">
        <v>415</v>
      </c>
      <c r="B239" s="20" t="s">
        <v>1329</v>
      </c>
      <c r="C239" s="39" t="s">
        <v>909</v>
      </c>
      <c r="D239" s="67">
        <v>184430</v>
      </c>
      <c r="E239" s="68">
        <v>180500</v>
      </c>
      <c r="F239" s="67">
        <v>11100</v>
      </c>
      <c r="G239" s="68">
        <v>9140</v>
      </c>
    </row>
    <row r="240" spans="1:7" s="20" customFormat="1" ht="31.5" customHeight="1">
      <c r="A240" s="41" t="s">
        <v>1330</v>
      </c>
      <c r="B240" s="20" t="s">
        <v>1331</v>
      </c>
      <c r="C240" s="39" t="s">
        <v>909</v>
      </c>
      <c r="D240" s="67">
        <v>196560</v>
      </c>
      <c r="E240" s="68">
        <v>192660</v>
      </c>
      <c r="F240" s="67">
        <v>12360</v>
      </c>
      <c r="G240" s="68">
        <v>9880</v>
      </c>
    </row>
    <row r="241" spans="1:7" s="20" customFormat="1" ht="31.5" customHeight="1">
      <c r="A241" s="41" t="s">
        <v>443</v>
      </c>
      <c r="B241" s="20" t="s">
        <v>1332</v>
      </c>
      <c r="C241" s="39" t="s">
        <v>909</v>
      </c>
      <c r="D241" s="67">
        <v>176210</v>
      </c>
      <c r="E241" s="68">
        <v>172560</v>
      </c>
      <c r="F241" s="67">
        <v>9610</v>
      </c>
      <c r="G241" s="68">
        <v>7530</v>
      </c>
    </row>
    <row r="242" spans="1:7" s="20" customFormat="1" ht="31.5" customHeight="1">
      <c r="A242" s="41" t="s">
        <v>419</v>
      </c>
      <c r="B242" s="20" t="s">
        <v>1333</v>
      </c>
      <c r="C242" s="39" t="s">
        <v>909</v>
      </c>
      <c r="D242" s="67">
        <v>206800</v>
      </c>
      <c r="E242" s="68">
        <v>201950</v>
      </c>
      <c r="F242" s="67">
        <v>8140</v>
      </c>
      <c r="G242" s="68">
        <v>6250</v>
      </c>
    </row>
    <row r="243" spans="1:7" s="20" customFormat="1" ht="31.5" customHeight="1">
      <c r="A243" s="41" t="s">
        <v>1334</v>
      </c>
      <c r="B243" s="20" t="s">
        <v>1335</v>
      </c>
      <c r="C243" s="39" t="s">
        <v>909</v>
      </c>
      <c r="D243" s="67">
        <v>219500</v>
      </c>
      <c r="E243" s="68">
        <v>214820</v>
      </c>
      <c r="F243" s="67">
        <v>9510</v>
      </c>
      <c r="G243" s="68">
        <v>7600</v>
      </c>
    </row>
    <row r="244" spans="1:7" s="20" customFormat="1" ht="31.5" customHeight="1">
      <c r="A244" s="41" t="s">
        <v>433</v>
      </c>
      <c r="B244" s="20" t="s">
        <v>1336</v>
      </c>
      <c r="C244" s="39" t="s">
        <v>909</v>
      </c>
      <c r="D244" s="67">
        <v>190560</v>
      </c>
      <c r="E244" s="68">
        <v>186010</v>
      </c>
      <c r="F244" s="67">
        <v>5110</v>
      </c>
      <c r="G244" s="68">
        <v>3970</v>
      </c>
    </row>
    <row r="245" spans="1:7" s="20" customFormat="1" ht="31.5" customHeight="1">
      <c r="A245" s="41" t="s">
        <v>407</v>
      </c>
      <c r="B245" s="20" t="s">
        <v>1337</v>
      </c>
      <c r="C245" s="39" t="s">
        <v>909</v>
      </c>
      <c r="D245" s="67">
        <v>183030</v>
      </c>
      <c r="E245" s="68">
        <v>178920</v>
      </c>
      <c r="F245" s="67">
        <v>6730</v>
      </c>
      <c r="G245" s="68">
        <v>5640</v>
      </c>
    </row>
    <row r="246" spans="1:7" s="20" customFormat="1" ht="31.5" customHeight="1">
      <c r="A246" s="41" t="s">
        <v>409</v>
      </c>
      <c r="B246" s="20" t="s">
        <v>1338</v>
      </c>
      <c r="C246" s="39" t="s">
        <v>909</v>
      </c>
      <c r="D246" s="67">
        <v>197790</v>
      </c>
      <c r="E246" s="68">
        <v>193200</v>
      </c>
      <c r="F246" s="67">
        <v>8050</v>
      </c>
      <c r="G246" s="68">
        <v>6270</v>
      </c>
    </row>
    <row r="247" spans="1:7" s="20" customFormat="1" ht="31.5" customHeight="1">
      <c r="A247" s="41" t="s">
        <v>411</v>
      </c>
      <c r="B247" s="20" t="s">
        <v>1339</v>
      </c>
      <c r="C247" s="39" t="s">
        <v>909</v>
      </c>
      <c r="D247" s="67">
        <v>156030</v>
      </c>
      <c r="E247" s="68">
        <v>152080</v>
      </c>
      <c r="F247" s="67">
        <v>6370</v>
      </c>
      <c r="G247" s="68">
        <v>4910</v>
      </c>
    </row>
    <row r="248" spans="1:7" s="20" customFormat="1" ht="31.5" customHeight="1">
      <c r="A248" s="41" t="s">
        <v>1340</v>
      </c>
      <c r="B248" s="20" t="s">
        <v>1341</v>
      </c>
      <c r="C248" s="39" t="s">
        <v>909</v>
      </c>
      <c r="D248" s="67">
        <v>174920</v>
      </c>
      <c r="E248" s="68">
        <v>171080</v>
      </c>
      <c r="F248" s="67">
        <v>18670</v>
      </c>
      <c r="G248" s="68">
        <v>14270</v>
      </c>
    </row>
    <row r="249" spans="1:7" s="20" customFormat="1" ht="31.5" customHeight="1">
      <c r="A249" s="41" t="s">
        <v>1342</v>
      </c>
      <c r="B249" s="20" t="s">
        <v>1343</v>
      </c>
      <c r="C249" s="39" t="s">
        <v>909</v>
      </c>
      <c r="D249" s="67">
        <v>201440</v>
      </c>
      <c r="E249" s="68">
        <v>197450</v>
      </c>
      <c r="F249" s="67">
        <v>20130</v>
      </c>
      <c r="G249" s="68">
        <v>15280</v>
      </c>
    </row>
    <row r="250" spans="1:7" s="20" customFormat="1" ht="31.5" customHeight="1">
      <c r="A250" s="41" t="s">
        <v>1344</v>
      </c>
      <c r="B250" s="20" t="s">
        <v>1345</v>
      </c>
      <c r="C250" s="39" t="s">
        <v>909</v>
      </c>
      <c r="D250" s="67">
        <v>181270</v>
      </c>
      <c r="E250" s="68">
        <v>177410</v>
      </c>
      <c r="F250" s="67">
        <v>14900</v>
      </c>
      <c r="G250" s="68">
        <v>11810</v>
      </c>
    </row>
    <row r="251" spans="1:7" s="20" customFormat="1" ht="31.5" customHeight="1">
      <c r="A251" s="41" t="s">
        <v>1346</v>
      </c>
      <c r="B251" s="20" t="s">
        <v>1347</v>
      </c>
      <c r="C251" s="39" t="s">
        <v>909</v>
      </c>
      <c r="D251" s="67">
        <v>173660</v>
      </c>
      <c r="E251" s="68">
        <v>169180</v>
      </c>
      <c r="F251" s="67">
        <v>5120</v>
      </c>
      <c r="G251" s="68">
        <v>4010</v>
      </c>
    </row>
    <row r="252" spans="1:7" s="20" customFormat="1" ht="31.5" customHeight="1">
      <c r="A252" s="41" t="s">
        <v>1348</v>
      </c>
      <c r="B252" s="20" t="s">
        <v>1349</v>
      </c>
      <c r="C252" s="39" t="s">
        <v>909</v>
      </c>
      <c r="D252" s="67">
        <v>171860</v>
      </c>
      <c r="E252" s="68">
        <v>167970</v>
      </c>
      <c r="F252" s="67">
        <v>7920</v>
      </c>
      <c r="G252" s="68">
        <v>6200</v>
      </c>
    </row>
    <row r="253" spans="1:7" s="20" customFormat="1" ht="31.5" customHeight="1">
      <c r="A253" s="41" t="s">
        <v>421</v>
      </c>
      <c r="B253" s="20" t="s">
        <v>1350</v>
      </c>
      <c r="C253" s="39" t="s">
        <v>909</v>
      </c>
      <c r="D253" s="67">
        <v>201840</v>
      </c>
      <c r="E253" s="68">
        <v>196590</v>
      </c>
      <c r="F253" s="67">
        <v>5580</v>
      </c>
      <c r="G253" s="68">
        <v>4260</v>
      </c>
    </row>
    <row r="254" spans="1:7" s="20" customFormat="1" ht="31.5" customHeight="1">
      <c r="A254" s="41" t="s">
        <v>1351</v>
      </c>
      <c r="B254" s="20" t="s">
        <v>1352</v>
      </c>
      <c r="C254" s="39" t="s">
        <v>909</v>
      </c>
      <c r="D254" s="67">
        <v>183230</v>
      </c>
      <c r="E254" s="68">
        <v>178680</v>
      </c>
      <c r="F254" s="67">
        <v>5430</v>
      </c>
      <c r="G254" s="68">
        <v>4140</v>
      </c>
    </row>
    <row r="255" spans="1:7" s="20" customFormat="1" ht="31.5" customHeight="1">
      <c r="A255" s="41" t="s">
        <v>413</v>
      </c>
      <c r="B255" s="20" t="s">
        <v>1353</v>
      </c>
      <c r="C255" s="39" t="s">
        <v>909</v>
      </c>
      <c r="D255" s="67">
        <v>188470</v>
      </c>
      <c r="E255" s="68">
        <v>184410</v>
      </c>
      <c r="F255" s="67">
        <v>9550</v>
      </c>
      <c r="G255" s="68">
        <v>8180</v>
      </c>
    </row>
    <row r="256" spans="1:7" s="20" customFormat="1" ht="31.5" customHeight="1">
      <c r="A256" s="41" t="s">
        <v>1354</v>
      </c>
      <c r="B256" s="20" t="s">
        <v>1355</v>
      </c>
      <c r="C256" s="39" t="s">
        <v>909</v>
      </c>
      <c r="D256" s="67">
        <v>194800</v>
      </c>
      <c r="E256" s="68">
        <v>191150</v>
      </c>
      <c r="F256" s="67">
        <v>13880</v>
      </c>
      <c r="G256" s="68">
        <v>11290</v>
      </c>
    </row>
    <row r="257" spans="1:7" s="20" customFormat="1" ht="31.5" customHeight="1">
      <c r="A257" s="41" t="s">
        <v>1356</v>
      </c>
      <c r="B257" s="20" t="s">
        <v>1357</v>
      </c>
      <c r="C257" s="39" t="s">
        <v>909</v>
      </c>
      <c r="D257" s="67">
        <v>191750</v>
      </c>
      <c r="E257" s="68">
        <v>187200</v>
      </c>
      <c r="F257" s="67">
        <v>9530</v>
      </c>
      <c r="G257" s="68">
        <v>7410</v>
      </c>
    </row>
    <row r="258" spans="1:7" s="20" customFormat="1" ht="31.5" customHeight="1">
      <c r="A258" s="41" t="s">
        <v>1358</v>
      </c>
      <c r="B258" s="20" t="s">
        <v>1359</v>
      </c>
      <c r="C258" s="39" t="s">
        <v>909</v>
      </c>
      <c r="D258" s="67">
        <v>185800</v>
      </c>
      <c r="E258" s="68">
        <v>182580</v>
      </c>
      <c r="F258" s="67">
        <v>21980</v>
      </c>
      <c r="G258" s="68">
        <v>18060</v>
      </c>
    </row>
    <row r="259" spans="1:7" s="20" customFormat="1" ht="31.5" customHeight="1">
      <c r="A259" s="41" t="s">
        <v>1360</v>
      </c>
      <c r="B259" s="20" t="s">
        <v>1361</v>
      </c>
      <c r="C259" s="39" t="s">
        <v>909</v>
      </c>
      <c r="D259" s="67">
        <v>180860</v>
      </c>
      <c r="E259" s="68">
        <v>176980</v>
      </c>
      <c r="F259" s="67">
        <v>20030</v>
      </c>
      <c r="G259" s="68">
        <v>14970</v>
      </c>
    </row>
    <row r="260" spans="1:7" s="20" customFormat="1" ht="31.5" customHeight="1">
      <c r="A260" s="41" t="s">
        <v>1362</v>
      </c>
      <c r="B260" s="20" t="s">
        <v>1363</v>
      </c>
      <c r="C260" s="39" t="s">
        <v>909</v>
      </c>
      <c r="D260" s="67">
        <v>171090</v>
      </c>
      <c r="E260" s="68">
        <v>167300</v>
      </c>
      <c r="F260" s="67">
        <v>21260</v>
      </c>
      <c r="G260" s="68">
        <v>15740</v>
      </c>
    </row>
    <row r="261" spans="1:7" s="20" customFormat="1" ht="31.5" customHeight="1">
      <c r="A261" s="41" t="s">
        <v>1364</v>
      </c>
      <c r="B261" s="20" t="s">
        <v>1365</v>
      </c>
      <c r="C261" s="39" t="s">
        <v>909</v>
      </c>
      <c r="D261" s="67">
        <v>214090</v>
      </c>
      <c r="E261" s="68">
        <v>209560</v>
      </c>
      <c r="F261" s="67">
        <v>8600</v>
      </c>
      <c r="G261" s="68">
        <v>6690</v>
      </c>
    </row>
    <row r="262" spans="1:7" s="20" customFormat="1" ht="31.5" customHeight="1">
      <c r="A262" s="41" t="s">
        <v>1366</v>
      </c>
      <c r="B262" s="20" t="s">
        <v>1367</v>
      </c>
      <c r="C262" s="39" t="s">
        <v>909</v>
      </c>
      <c r="D262" s="67">
        <v>168370</v>
      </c>
      <c r="E262" s="68">
        <v>164820</v>
      </c>
      <c r="F262" s="67">
        <v>19520</v>
      </c>
      <c r="G262" s="68">
        <v>15380</v>
      </c>
    </row>
    <row r="263" spans="1:7" s="20" customFormat="1" ht="31.5" customHeight="1">
      <c r="A263" s="41" t="s">
        <v>1368</v>
      </c>
      <c r="B263" s="20" t="s">
        <v>1369</v>
      </c>
      <c r="C263" s="39" t="s">
        <v>909</v>
      </c>
      <c r="D263" s="67">
        <v>174660</v>
      </c>
      <c r="E263" s="68">
        <v>170970</v>
      </c>
      <c r="F263" s="67">
        <v>21090</v>
      </c>
      <c r="G263" s="68">
        <v>16870</v>
      </c>
    </row>
    <row r="264" spans="1:7" s="20" customFormat="1" ht="31.5" customHeight="1">
      <c r="A264" s="41" t="s">
        <v>1370</v>
      </c>
      <c r="B264" s="20" t="s">
        <v>1371</v>
      </c>
      <c r="C264" s="39" t="s">
        <v>909</v>
      </c>
      <c r="D264" s="67">
        <v>202170</v>
      </c>
      <c r="E264" s="68">
        <v>197170</v>
      </c>
      <c r="F264" s="67">
        <v>7850</v>
      </c>
      <c r="G264" s="68">
        <v>6300</v>
      </c>
    </row>
    <row r="265" spans="1:7" s="20" customFormat="1" ht="31.5" customHeight="1">
      <c r="A265" s="41" t="s">
        <v>1372</v>
      </c>
      <c r="B265" s="20" t="s">
        <v>1373</v>
      </c>
      <c r="C265" s="39" t="s">
        <v>909</v>
      </c>
      <c r="D265" s="67">
        <v>177290</v>
      </c>
      <c r="E265" s="68">
        <v>173940</v>
      </c>
      <c r="F265" s="67">
        <v>22030</v>
      </c>
      <c r="G265" s="68">
        <v>17540</v>
      </c>
    </row>
    <row r="266" spans="1:7" s="20" customFormat="1" ht="31.5" customHeight="1">
      <c r="A266" s="41" t="s">
        <v>1374</v>
      </c>
      <c r="B266" s="20" t="s">
        <v>1375</v>
      </c>
      <c r="C266" s="39" t="s">
        <v>909</v>
      </c>
      <c r="D266" s="67">
        <v>177110</v>
      </c>
      <c r="E266" s="68">
        <v>173480</v>
      </c>
      <c r="F266" s="67">
        <v>21690</v>
      </c>
      <c r="G266" s="68">
        <v>17190</v>
      </c>
    </row>
    <row r="267" spans="1:7" s="20" customFormat="1" ht="31.5" customHeight="1">
      <c r="A267" s="41" t="s">
        <v>1376</v>
      </c>
      <c r="B267" s="20" t="s">
        <v>1377</v>
      </c>
      <c r="C267" s="39" t="s">
        <v>909</v>
      </c>
      <c r="D267" s="67">
        <v>165940</v>
      </c>
      <c r="E267" s="68">
        <v>162360</v>
      </c>
      <c r="F267" s="67">
        <v>17490</v>
      </c>
      <c r="G267" s="68">
        <v>11890</v>
      </c>
    </row>
    <row r="268" spans="1:7" s="20" customFormat="1" ht="31.5" customHeight="1">
      <c r="A268" s="41" t="s">
        <v>445</v>
      </c>
      <c r="B268" s="20" t="s">
        <v>1378</v>
      </c>
      <c r="C268" s="39" t="s">
        <v>909</v>
      </c>
      <c r="D268" s="67">
        <v>205370</v>
      </c>
      <c r="E268" s="68">
        <v>201120</v>
      </c>
      <c r="F268" s="67">
        <v>13090</v>
      </c>
      <c r="G268" s="68">
        <v>10100</v>
      </c>
    </row>
    <row r="269" spans="1:7" s="20" customFormat="1" ht="31.5" customHeight="1">
      <c r="A269" s="41" t="s">
        <v>449</v>
      </c>
      <c r="B269" s="20" t="s">
        <v>1379</v>
      </c>
      <c r="C269" s="39" t="s">
        <v>909</v>
      </c>
      <c r="D269" s="67">
        <v>205500</v>
      </c>
      <c r="E269" s="68">
        <v>201460</v>
      </c>
      <c r="F269" s="67">
        <v>11470</v>
      </c>
      <c r="G269" s="68">
        <v>9120</v>
      </c>
    </row>
    <row r="270" spans="1:7" s="20" customFormat="1" ht="31.5" customHeight="1">
      <c r="A270" s="41" t="s">
        <v>1380</v>
      </c>
      <c r="B270" s="20" t="s">
        <v>1381</v>
      </c>
      <c r="C270" s="39" t="s">
        <v>909</v>
      </c>
      <c r="D270" s="67">
        <v>182930</v>
      </c>
      <c r="E270" s="68">
        <v>178970</v>
      </c>
      <c r="F270" s="67">
        <v>13110</v>
      </c>
      <c r="G270" s="68">
        <v>10440</v>
      </c>
    </row>
    <row r="271" spans="1:7" s="20" customFormat="1" ht="31.5" customHeight="1">
      <c r="A271" s="41" t="s">
        <v>451</v>
      </c>
      <c r="B271" s="20" t="s">
        <v>1382</v>
      </c>
      <c r="C271" s="39" t="s">
        <v>909</v>
      </c>
      <c r="D271" s="67">
        <v>207230</v>
      </c>
      <c r="E271" s="68">
        <v>202880</v>
      </c>
      <c r="F271" s="67">
        <v>16230</v>
      </c>
      <c r="G271" s="68">
        <v>12090</v>
      </c>
    </row>
    <row r="272" spans="1:7" s="20" customFormat="1" ht="31.5" customHeight="1">
      <c r="A272" s="41" t="s">
        <v>476</v>
      </c>
      <c r="B272" s="20" t="s">
        <v>1383</v>
      </c>
      <c r="C272" s="39" t="s">
        <v>909</v>
      </c>
      <c r="D272" s="67">
        <v>196450</v>
      </c>
      <c r="E272" s="68">
        <v>192450</v>
      </c>
      <c r="F272" s="67">
        <v>9050</v>
      </c>
      <c r="G272" s="68">
        <v>7220</v>
      </c>
    </row>
    <row r="273" spans="1:7" s="20" customFormat="1" ht="31.5" customHeight="1">
      <c r="A273" s="41" t="s">
        <v>1384</v>
      </c>
      <c r="B273" s="20" t="s">
        <v>1385</v>
      </c>
      <c r="C273" s="39" t="s">
        <v>909</v>
      </c>
      <c r="D273" s="67">
        <v>193310</v>
      </c>
      <c r="E273" s="68">
        <v>188840</v>
      </c>
      <c r="F273" s="67">
        <v>7330</v>
      </c>
      <c r="G273" s="68">
        <v>5670</v>
      </c>
    </row>
    <row r="274" spans="1:7" s="20" customFormat="1" ht="31.5" customHeight="1">
      <c r="A274" s="41" t="s">
        <v>520</v>
      </c>
      <c r="B274" s="20" t="s">
        <v>1386</v>
      </c>
      <c r="C274" s="39" t="s">
        <v>909</v>
      </c>
      <c r="D274" s="67">
        <v>204910</v>
      </c>
      <c r="E274" s="68">
        <v>199600</v>
      </c>
      <c r="F274" s="67">
        <v>6290</v>
      </c>
      <c r="G274" s="68">
        <v>5140</v>
      </c>
    </row>
    <row r="275" spans="1:7" s="20" customFormat="1" ht="31.5" customHeight="1">
      <c r="A275" s="41" t="s">
        <v>498</v>
      </c>
      <c r="B275" s="20" t="s">
        <v>1387</v>
      </c>
      <c r="C275" s="39" t="s">
        <v>909</v>
      </c>
      <c r="D275" s="67">
        <v>196400</v>
      </c>
      <c r="E275" s="68">
        <v>192590</v>
      </c>
      <c r="F275" s="67">
        <v>13350</v>
      </c>
      <c r="G275" s="68">
        <v>10060</v>
      </c>
    </row>
    <row r="276" spans="1:7" s="20" customFormat="1" ht="31.5" customHeight="1">
      <c r="A276" s="41" t="s">
        <v>1388</v>
      </c>
      <c r="B276" s="20" t="s">
        <v>1389</v>
      </c>
      <c r="C276" s="39" t="s">
        <v>909</v>
      </c>
      <c r="D276" s="67">
        <v>247390</v>
      </c>
      <c r="E276" s="68">
        <v>240970</v>
      </c>
      <c r="F276" s="67">
        <v>6990</v>
      </c>
      <c r="G276" s="68">
        <v>5660</v>
      </c>
    </row>
    <row r="277" spans="1:7" s="20" customFormat="1" ht="31.5" customHeight="1">
      <c r="A277" s="41" t="s">
        <v>464</v>
      </c>
      <c r="B277" s="20" t="s">
        <v>1390</v>
      </c>
      <c r="C277" s="39" t="s">
        <v>909</v>
      </c>
      <c r="D277" s="67">
        <v>229130</v>
      </c>
      <c r="E277" s="68">
        <v>223040</v>
      </c>
      <c r="F277" s="67">
        <v>8530</v>
      </c>
      <c r="G277" s="68">
        <v>6730</v>
      </c>
    </row>
    <row r="278" spans="1:7" s="20" customFormat="1" ht="31.5" customHeight="1">
      <c r="A278" s="41" t="s">
        <v>480</v>
      </c>
      <c r="B278" s="20" t="s">
        <v>1391</v>
      </c>
      <c r="C278" s="39" t="s">
        <v>909</v>
      </c>
      <c r="D278" s="67">
        <v>169370</v>
      </c>
      <c r="E278" s="68">
        <v>166020</v>
      </c>
      <c r="F278" s="67">
        <v>8850</v>
      </c>
      <c r="G278" s="68">
        <v>7400</v>
      </c>
    </row>
    <row r="279" spans="1:7" s="20" customFormat="1" ht="31.5" customHeight="1">
      <c r="A279" s="41" t="s">
        <v>1392</v>
      </c>
      <c r="B279" s="20" t="s">
        <v>1393</v>
      </c>
      <c r="C279" s="39" t="s">
        <v>909</v>
      </c>
      <c r="D279" s="67">
        <v>201060</v>
      </c>
      <c r="E279" s="68">
        <v>196120</v>
      </c>
      <c r="F279" s="67">
        <v>5680</v>
      </c>
      <c r="G279" s="68">
        <v>4680</v>
      </c>
    </row>
    <row r="280" spans="1:7" s="20" customFormat="1" ht="31.5" customHeight="1">
      <c r="A280" s="41" t="s">
        <v>482</v>
      </c>
      <c r="B280" s="20" t="s">
        <v>1394</v>
      </c>
      <c r="C280" s="39" t="s">
        <v>909</v>
      </c>
      <c r="D280" s="67">
        <v>218680</v>
      </c>
      <c r="E280" s="68">
        <v>213820</v>
      </c>
      <c r="F280" s="67">
        <v>8370</v>
      </c>
      <c r="G280" s="68">
        <v>6620</v>
      </c>
    </row>
    <row r="281" spans="1:7" s="20" customFormat="1" ht="31.5" customHeight="1">
      <c r="A281" s="41" t="s">
        <v>1395</v>
      </c>
      <c r="B281" s="20" t="s">
        <v>1396</v>
      </c>
      <c r="C281" s="39" t="s">
        <v>909</v>
      </c>
      <c r="D281" s="67">
        <v>207040</v>
      </c>
      <c r="E281" s="68">
        <v>202840</v>
      </c>
      <c r="F281" s="67">
        <v>16540</v>
      </c>
      <c r="G281" s="68">
        <v>13200</v>
      </c>
    </row>
    <row r="282" spans="1:7" s="20" customFormat="1" ht="31.5" customHeight="1">
      <c r="A282" s="41" t="s">
        <v>484</v>
      </c>
      <c r="B282" s="20" t="s">
        <v>1397</v>
      </c>
      <c r="C282" s="39" t="s">
        <v>909</v>
      </c>
      <c r="D282" s="67">
        <v>235320</v>
      </c>
      <c r="E282" s="68">
        <v>230030</v>
      </c>
      <c r="F282" s="67">
        <v>13650</v>
      </c>
      <c r="G282" s="68">
        <v>10420</v>
      </c>
    </row>
    <row r="283" spans="1:7" s="20" customFormat="1" ht="31.5" customHeight="1">
      <c r="A283" s="41" t="s">
        <v>486</v>
      </c>
      <c r="B283" s="20" t="s">
        <v>1398</v>
      </c>
      <c r="C283" s="39" t="s">
        <v>909</v>
      </c>
      <c r="D283" s="67">
        <v>195860</v>
      </c>
      <c r="E283" s="68">
        <v>192650</v>
      </c>
      <c r="F283" s="67">
        <v>12610</v>
      </c>
      <c r="G283" s="68">
        <v>9570</v>
      </c>
    </row>
    <row r="284" spans="1:7" s="20" customFormat="1" ht="31.5" customHeight="1">
      <c r="A284" s="41" t="s">
        <v>522</v>
      </c>
      <c r="B284" s="20" t="s">
        <v>1399</v>
      </c>
      <c r="C284" s="39" t="s">
        <v>909</v>
      </c>
      <c r="D284" s="67">
        <v>213630</v>
      </c>
      <c r="E284" s="68">
        <v>209230</v>
      </c>
      <c r="F284" s="67">
        <v>20450</v>
      </c>
      <c r="G284" s="68">
        <v>15800</v>
      </c>
    </row>
    <row r="285" spans="1:7" s="20" customFormat="1" ht="31.5" customHeight="1">
      <c r="A285" s="41" t="s">
        <v>488</v>
      </c>
      <c r="B285" s="20" t="s">
        <v>1400</v>
      </c>
      <c r="C285" s="39" t="s">
        <v>909</v>
      </c>
      <c r="D285" s="67">
        <v>199250</v>
      </c>
      <c r="E285" s="68">
        <v>195490</v>
      </c>
      <c r="F285" s="67">
        <v>16040</v>
      </c>
      <c r="G285" s="68">
        <v>12350</v>
      </c>
    </row>
    <row r="286" spans="1:7" s="20" customFormat="1" ht="31.5" customHeight="1">
      <c r="A286" s="41" t="s">
        <v>1401</v>
      </c>
      <c r="B286" s="20" t="s">
        <v>1402</v>
      </c>
      <c r="C286" s="39" t="s">
        <v>909</v>
      </c>
      <c r="D286" s="67">
        <v>192130</v>
      </c>
      <c r="E286" s="68">
        <v>187670</v>
      </c>
      <c r="F286" s="67">
        <v>7820</v>
      </c>
      <c r="G286" s="68">
        <v>6180</v>
      </c>
    </row>
    <row r="287" spans="1:7" s="20" customFormat="1" ht="31.5" customHeight="1">
      <c r="A287" s="41" t="s">
        <v>1403</v>
      </c>
      <c r="B287" s="20" t="s">
        <v>1404</v>
      </c>
      <c r="C287" s="39" t="s">
        <v>909</v>
      </c>
      <c r="D287" s="67">
        <v>204480</v>
      </c>
      <c r="E287" s="68">
        <v>200850</v>
      </c>
      <c r="F287" s="67">
        <v>11640</v>
      </c>
      <c r="G287" s="68">
        <v>9490</v>
      </c>
    </row>
    <row r="288" spans="1:7" s="20" customFormat="1" ht="31.5" customHeight="1">
      <c r="A288" s="41" t="s">
        <v>1405</v>
      </c>
      <c r="B288" s="20" t="s">
        <v>1406</v>
      </c>
      <c r="C288" s="39" t="s">
        <v>909</v>
      </c>
      <c r="D288" s="67">
        <v>225860</v>
      </c>
      <c r="E288" s="68">
        <v>220980</v>
      </c>
      <c r="F288" s="67">
        <v>7670</v>
      </c>
      <c r="G288" s="68">
        <v>5910</v>
      </c>
    </row>
    <row r="289" spans="1:7" s="20" customFormat="1" ht="31.5" customHeight="1">
      <c r="A289" s="41" t="s">
        <v>504</v>
      </c>
      <c r="B289" s="20" t="s">
        <v>1407</v>
      </c>
      <c r="C289" s="39" t="s">
        <v>909</v>
      </c>
      <c r="D289" s="67">
        <v>199570</v>
      </c>
      <c r="E289" s="68">
        <v>195490</v>
      </c>
      <c r="F289" s="67">
        <v>10840</v>
      </c>
      <c r="G289" s="68">
        <v>8320</v>
      </c>
    </row>
    <row r="290" spans="1:7" s="20" customFormat="1" ht="31.5" customHeight="1">
      <c r="A290" s="41" t="s">
        <v>1408</v>
      </c>
      <c r="B290" s="20" t="s">
        <v>1409</v>
      </c>
      <c r="C290" s="39" t="s">
        <v>909</v>
      </c>
      <c r="D290" s="67">
        <v>193850</v>
      </c>
      <c r="E290" s="68">
        <v>189690</v>
      </c>
      <c r="F290" s="67">
        <v>4540</v>
      </c>
      <c r="G290" s="68">
        <v>3460</v>
      </c>
    </row>
    <row r="291" spans="1:7" s="20" customFormat="1" ht="31.5" customHeight="1">
      <c r="A291" s="41" t="s">
        <v>1410</v>
      </c>
      <c r="B291" s="20" t="s">
        <v>1411</v>
      </c>
      <c r="C291" s="39" t="s">
        <v>909</v>
      </c>
      <c r="D291" s="67">
        <v>241960</v>
      </c>
      <c r="E291" s="68">
        <v>236690</v>
      </c>
      <c r="F291" s="67">
        <v>7890</v>
      </c>
      <c r="G291" s="68">
        <v>6200</v>
      </c>
    </row>
    <row r="292" spans="1:7" s="20" customFormat="1" ht="31.5" customHeight="1">
      <c r="A292" s="41" t="s">
        <v>536</v>
      </c>
      <c r="B292" s="20" t="s">
        <v>1412</v>
      </c>
      <c r="C292" s="39" t="s">
        <v>909</v>
      </c>
      <c r="D292" s="67">
        <v>226770</v>
      </c>
      <c r="E292" s="68">
        <v>222220</v>
      </c>
      <c r="F292" s="67">
        <v>16820</v>
      </c>
      <c r="G292" s="68">
        <v>12950</v>
      </c>
    </row>
    <row r="293" spans="1:7" s="20" customFormat="1" ht="31.5" customHeight="1">
      <c r="A293" s="41" t="s">
        <v>1413</v>
      </c>
      <c r="B293" s="20" t="s">
        <v>1414</v>
      </c>
      <c r="C293" s="39" t="s">
        <v>909</v>
      </c>
      <c r="D293" s="67">
        <v>167560</v>
      </c>
      <c r="E293" s="68">
        <v>164460</v>
      </c>
      <c r="F293" s="67">
        <v>14530</v>
      </c>
      <c r="G293" s="68">
        <v>11320</v>
      </c>
    </row>
    <row r="294" spans="1:7" s="20" customFormat="1" ht="31.5" customHeight="1">
      <c r="A294" s="41" t="s">
        <v>1415</v>
      </c>
      <c r="B294" s="20" t="s">
        <v>1416</v>
      </c>
      <c r="C294" s="39" t="s">
        <v>909</v>
      </c>
      <c r="D294" s="67">
        <v>199140</v>
      </c>
      <c r="E294" s="68">
        <v>195390</v>
      </c>
      <c r="F294" s="67">
        <v>24650</v>
      </c>
      <c r="G294" s="68">
        <v>15910</v>
      </c>
    </row>
    <row r="295" spans="1:7" s="20" customFormat="1" ht="31.5" customHeight="1">
      <c r="A295" s="41" t="s">
        <v>490</v>
      </c>
      <c r="B295" s="20" t="s">
        <v>1417</v>
      </c>
      <c r="C295" s="39" t="s">
        <v>909</v>
      </c>
      <c r="D295" s="67">
        <v>181010</v>
      </c>
      <c r="E295" s="68">
        <v>177040</v>
      </c>
      <c r="F295" s="67">
        <v>6240</v>
      </c>
      <c r="G295" s="68">
        <v>5000</v>
      </c>
    </row>
    <row r="296" spans="1:7" s="20" customFormat="1" ht="31.5" customHeight="1">
      <c r="A296" s="41" t="s">
        <v>1418</v>
      </c>
      <c r="B296" s="20" t="s">
        <v>1419</v>
      </c>
      <c r="C296" s="39" t="s">
        <v>909</v>
      </c>
      <c r="D296" s="67">
        <v>231630</v>
      </c>
      <c r="E296" s="68">
        <v>226320</v>
      </c>
      <c r="F296" s="67">
        <v>4950</v>
      </c>
      <c r="G296" s="68">
        <v>4050</v>
      </c>
    </row>
    <row r="297" spans="1:7" s="20" customFormat="1" ht="31.5" customHeight="1">
      <c r="A297" s="41" t="s">
        <v>1420</v>
      </c>
      <c r="B297" s="20" t="s">
        <v>1421</v>
      </c>
      <c r="C297" s="39" t="s">
        <v>909</v>
      </c>
      <c r="D297" s="67">
        <v>222800</v>
      </c>
      <c r="E297" s="68">
        <v>217330</v>
      </c>
      <c r="F297" s="67">
        <v>8510</v>
      </c>
      <c r="G297" s="68">
        <v>6730</v>
      </c>
    </row>
    <row r="298" spans="1:7" s="20" customFormat="1" ht="31.5" customHeight="1">
      <c r="A298" s="41" t="s">
        <v>1422</v>
      </c>
      <c r="B298" s="20" t="s">
        <v>1423</v>
      </c>
      <c r="C298" s="39" t="s">
        <v>909</v>
      </c>
      <c r="D298" s="67">
        <v>235780</v>
      </c>
      <c r="E298" s="68">
        <v>230810</v>
      </c>
      <c r="F298" s="67">
        <v>6080</v>
      </c>
      <c r="G298" s="68">
        <v>4970</v>
      </c>
    </row>
    <row r="299" spans="1:7" s="20" customFormat="1" ht="31.5" customHeight="1">
      <c r="A299" s="41" t="s">
        <v>1424</v>
      </c>
      <c r="B299" s="20" t="s">
        <v>1425</v>
      </c>
      <c r="C299" s="39" t="s">
        <v>909</v>
      </c>
      <c r="D299" s="67">
        <v>244760</v>
      </c>
      <c r="E299" s="68">
        <v>239800</v>
      </c>
      <c r="F299" s="67">
        <v>17590</v>
      </c>
      <c r="G299" s="68">
        <v>14010</v>
      </c>
    </row>
    <row r="300" spans="1:7" s="20" customFormat="1" ht="31.5" customHeight="1">
      <c r="A300" s="41" t="s">
        <v>1426</v>
      </c>
      <c r="B300" s="20" t="s">
        <v>1427</v>
      </c>
      <c r="C300" s="39" t="s">
        <v>909</v>
      </c>
      <c r="D300" s="67">
        <v>197570</v>
      </c>
      <c r="E300" s="68">
        <v>193190</v>
      </c>
      <c r="F300" s="67">
        <v>6990</v>
      </c>
      <c r="G300" s="68">
        <v>5700</v>
      </c>
    </row>
    <row r="301" spans="1:7" s="20" customFormat="1" ht="31.5" customHeight="1">
      <c r="A301" s="41" t="s">
        <v>526</v>
      </c>
      <c r="B301" s="20" t="s">
        <v>1428</v>
      </c>
      <c r="C301" s="39" t="s">
        <v>909</v>
      </c>
      <c r="D301" s="67">
        <v>213020</v>
      </c>
      <c r="E301" s="68">
        <v>207480</v>
      </c>
      <c r="F301" s="67">
        <v>8660</v>
      </c>
      <c r="G301" s="68">
        <v>6990</v>
      </c>
    </row>
    <row r="302" spans="1:7" s="20" customFormat="1" ht="31.5" customHeight="1">
      <c r="A302" s="41" t="s">
        <v>1429</v>
      </c>
      <c r="B302" s="20" t="s">
        <v>1430</v>
      </c>
      <c r="C302" s="39" t="s">
        <v>909</v>
      </c>
      <c r="D302" s="67">
        <v>277510</v>
      </c>
      <c r="E302" s="68">
        <v>271120</v>
      </c>
      <c r="F302" s="67">
        <v>11080</v>
      </c>
      <c r="G302" s="68">
        <v>8900</v>
      </c>
    </row>
    <row r="303" spans="1:7" s="20" customFormat="1" ht="31.5" customHeight="1">
      <c r="A303" s="41" t="s">
        <v>1431</v>
      </c>
      <c r="B303" s="20" t="s">
        <v>1432</v>
      </c>
      <c r="C303" s="39" t="s">
        <v>909</v>
      </c>
      <c r="D303" s="67">
        <v>222800</v>
      </c>
      <c r="E303" s="68">
        <v>216920</v>
      </c>
      <c r="F303" s="67">
        <v>15290</v>
      </c>
      <c r="G303" s="68">
        <v>12350</v>
      </c>
    </row>
    <row r="304" spans="1:7" s="20" customFormat="1" ht="31.5" customHeight="1">
      <c r="A304" s="41" t="s">
        <v>1433</v>
      </c>
      <c r="B304" s="20" t="s">
        <v>1434</v>
      </c>
      <c r="C304" s="39" t="s">
        <v>909</v>
      </c>
      <c r="D304" s="67">
        <v>191560</v>
      </c>
      <c r="E304" s="68">
        <v>187630</v>
      </c>
      <c r="F304" s="67">
        <v>10360</v>
      </c>
      <c r="G304" s="68">
        <v>8560</v>
      </c>
    </row>
    <row r="305" spans="1:7" s="20" customFormat="1" ht="31.5" customHeight="1">
      <c r="A305" s="41" t="s">
        <v>1435</v>
      </c>
      <c r="B305" s="20" t="s">
        <v>1436</v>
      </c>
      <c r="C305" s="39" t="s">
        <v>909</v>
      </c>
      <c r="D305" s="67">
        <v>221200</v>
      </c>
      <c r="E305" s="68">
        <v>215880</v>
      </c>
      <c r="F305" s="67">
        <v>14490</v>
      </c>
      <c r="G305" s="68">
        <v>11580</v>
      </c>
    </row>
    <row r="306" spans="1:7" s="20" customFormat="1" ht="31.5" customHeight="1">
      <c r="A306" s="41" t="s">
        <v>458</v>
      </c>
      <c r="B306" s="20" t="s">
        <v>1437</v>
      </c>
      <c r="C306" s="39" t="s">
        <v>909</v>
      </c>
      <c r="D306" s="67">
        <v>229520</v>
      </c>
      <c r="E306" s="68">
        <v>225220</v>
      </c>
      <c r="F306" s="67">
        <v>20910</v>
      </c>
      <c r="G306" s="68">
        <v>15290</v>
      </c>
    </row>
    <row r="307" spans="1:7" s="20" customFormat="1" ht="31.5" customHeight="1">
      <c r="A307" s="41" t="s">
        <v>1438</v>
      </c>
      <c r="B307" s="20" t="s">
        <v>1439</v>
      </c>
      <c r="C307" s="39" t="s">
        <v>909</v>
      </c>
      <c r="D307" s="67">
        <v>191540</v>
      </c>
      <c r="E307" s="68">
        <v>187680</v>
      </c>
      <c r="F307" s="67">
        <v>5160</v>
      </c>
      <c r="G307" s="68">
        <v>4070</v>
      </c>
    </row>
    <row r="308" spans="1:7" s="20" customFormat="1" ht="31.5" customHeight="1">
      <c r="A308" s="41" t="s">
        <v>1440</v>
      </c>
      <c r="B308" s="20" t="s">
        <v>1441</v>
      </c>
      <c r="C308" s="39" t="s">
        <v>909</v>
      </c>
      <c r="D308" s="67">
        <v>216840</v>
      </c>
      <c r="E308" s="68">
        <v>212830</v>
      </c>
      <c r="F308" s="67">
        <v>23860</v>
      </c>
      <c r="G308" s="68">
        <v>18260</v>
      </c>
    </row>
    <row r="309" spans="1:7" s="20" customFormat="1" ht="31.5" customHeight="1">
      <c r="A309" s="41" t="s">
        <v>1442</v>
      </c>
      <c r="B309" s="20" t="s">
        <v>1443</v>
      </c>
      <c r="C309" s="39" t="s">
        <v>909</v>
      </c>
      <c r="D309" s="67">
        <v>223840</v>
      </c>
      <c r="E309" s="68">
        <v>218620</v>
      </c>
      <c r="F309" s="67">
        <v>5350</v>
      </c>
      <c r="G309" s="68">
        <v>4160</v>
      </c>
    </row>
    <row r="310" spans="1:7" s="20" customFormat="1" ht="31.5" customHeight="1">
      <c r="A310" s="41" t="s">
        <v>1444</v>
      </c>
      <c r="B310" s="20" t="s">
        <v>1445</v>
      </c>
      <c r="C310" s="39" t="s">
        <v>909</v>
      </c>
      <c r="D310" s="67">
        <v>193370</v>
      </c>
      <c r="E310" s="68">
        <v>189400</v>
      </c>
      <c r="F310" s="67">
        <v>16910</v>
      </c>
      <c r="G310" s="68">
        <v>13820</v>
      </c>
    </row>
    <row r="311" spans="1:7" s="20" customFormat="1" ht="31.5" customHeight="1">
      <c r="A311" s="41" t="s">
        <v>472</v>
      </c>
      <c r="B311" s="20" t="s">
        <v>1446</v>
      </c>
      <c r="C311" s="39" t="s">
        <v>909</v>
      </c>
      <c r="D311" s="67">
        <v>233940</v>
      </c>
      <c r="E311" s="68">
        <v>228140</v>
      </c>
      <c r="F311" s="67">
        <v>4790</v>
      </c>
      <c r="G311" s="68">
        <v>3920</v>
      </c>
    </row>
    <row r="312" spans="1:7" s="20" customFormat="1" ht="31.5" customHeight="1">
      <c r="A312" s="41" t="s">
        <v>1447</v>
      </c>
      <c r="B312" s="20" t="s">
        <v>1448</v>
      </c>
      <c r="C312" s="39" t="s">
        <v>909</v>
      </c>
      <c r="D312" s="67">
        <v>237360</v>
      </c>
      <c r="E312" s="68">
        <v>231500</v>
      </c>
      <c r="F312" s="67">
        <v>7110</v>
      </c>
      <c r="G312" s="68">
        <v>5440</v>
      </c>
    </row>
    <row r="313" spans="1:7" s="20" customFormat="1" ht="31.5" customHeight="1">
      <c r="A313" s="41" t="s">
        <v>530</v>
      </c>
      <c r="B313" s="20" t="s">
        <v>1449</v>
      </c>
      <c r="C313" s="39" t="s">
        <v>909</v>
      </c>
      <c r="D313" s="67">
        <v>226910</v>
      </c>
      <c r="E313" s="68">
        <v>220980</v>
      </c>
      <c r="F313" s="67">
        <v>6450</v>
      </c>
      <c r="G313" s="68">
        <v>5270</v>
      </c>
    </row>
    <row r="314" spans="1:7" s="20" customFormat="1" ht="31.5" customHeight="1">
      <c r="A314" s="41" t="s">
        <v>1450</v>
      </c>
      <c r="B314" s="20" t="s">
        <v>1451</v>
      </c>
      <c r="C314" s="39" t="s">
        <v>909</v>
      </c>
      <c r="D314" s="67">
        <v>197870</v>
      </c>
      <c r="E314" s="68">
        <v>193320</v>
      </c>
      <c r="F314" s="67">
        <v>6390</v>
      </c>
      <c r="G314" s="68">
        <v>5160</v>
      </c>
    </row>
    <row r="315" spans="1:7" s="20" customFormat="1" ht="31.5" customHeight="1">
      <c r="A315" s="41" t="s">
        <v>1452</v>
      </c>
      <c r="B315" s="20" t="s">
        <v>1453</v>
      </c>
      <c r="C315" s="39" t="s">
        <v>909</v>
      </c>
      <c r="D315" s="67">
        <v>223390</v>
      </c>
      <c r="E315" s="68">
        <v>218840</v>
      </c>
      <c r="F315" s="67">
        <v>10910</v>
      </c>
      <c r="G315" s="68">
        <v>8540</v>
      </c>
    </row>
    <row r="316" spans="1:7" ht="31.5" customHeight="1">
      <c r="A316" s="43" t="s">
        <v>1454</v>
      </c>
      <c r="B316" t="s">
        <v>1455</v>
      </c>
      <c r="C316" s="66" t="s">
        <v>909</v>
      </c>
      <c r="D316" s="64">
        <v>205410</v>
      </c>
      <c r="E316" s="69">
        <v>201250</v>
      </c>
      <c r="F316" s="64">
        <v>6910</v>
      </c>
      <c r="G316" s="69">
        <v>5460</v>
      </c>
    </row>
    <row r="317" spans="1:7" ht="31.5" customHeight="1">
      <c r="A317" s="43" t="s">
        <v>1456</v>
      </c>
      <c r="B317" t="s">
        <v>1457</v>
      </c>
      <c r="C317" s="66" t="s">
        <v>909</v>
      </c>
      <c r="D317" s="64">
        <v>219560</v>
      </c>
      <c r="E317" s="69">
        <v>213850</v>
      </c>
      <c r="F317" s="64">
        <v>13400</v>
      </c>
      <c r="G317" s="69">
        <v>10590</v>
      </c>
    </row>
    <row r="318" spans="1:7" ht="31.5" customHeight="1">
      <c r="A318" s="43" t="s">
        <v>1458</v>
      </c>
      <c r="B318" t="s">
        <v>1459</v>
      </c>
      <c r="C318" s="66" t="s">
        <v>909</v>
      </c>
      <c r="D318" s="64">
        <v>183630</v>
      </c>
      <c r="E318" s="69">
        <v>180020</v>
      </c>
      <c r="F318" s="64">
        <v>11010</v>
      </c>
      <c r="G318" s="69">
        <v>8160</v>
      </c>
    </row>
    <row r="319" spans="1:7" ht="31.5" customHeight="1">
      <c r="A319" s="43" t="s">
        <v>508</v>
      </c>
      <c r="B319" t="s">
        <v>1460</v>
      </c>
      <c r="C319" s="66" t="s">
        <v>909</v>
      </c>
      <c r="D319" s="64">
        <v>195020</v>
      </c>
      <c r="E319" s="69">
        <v>190960</v>
      </c>
      <c r="F319" s="64">
        <v>5320</v>
      </c>
      <c r="G319" s="69">
        <v>3990</v>
      </c>
    </row>
    <row r="320" spans="1:7" ht="31.5" customHeight="1">
      <c r="A320" s="43" t="s">
        <v>510</v>
      </c>
      <c r="B320" t="s">
        <v>1461</v>
      </c>
      <c r="C320" s="66" t="s">
        <v>909</v>
      </c>
      <c r="D320" s="64">
        <v>186950</v>
      </c>
      <c r="E320" s="69">
        <v>183010</v>
      </c>
      <c r="F320" s="64">
        <v>10380</v>
      </c>
      <c r="G320" s="69">
        <v>8380</v>
      </c>
    </row>
    <row r="321" spans="1:7" ht="31.5" customHeight="1">
      <c r="A321" s="43" t="s">
        <v>1462</v>
      </c>
      <c r="B321" t="s">
        <v>1463</v>
      </c>
      <c r="C321" s="66" t="s">
        <v>909</v>
      </c>
      <c r="D321" s="64">
        <v>239390</v>
      </c>
      <c r="E321" s="69">
        <v>233920</v>
      </c>
      <c r="F321" s="64">
        <v>6950</v>
      </c>
      <c r="G321" s="69">
        <v>5610</v>
      </c>
    </row>
    <row r="322" spans="1:7" ht="31.5" customHeight="1">
      <c r="A322" s="43" t="s">
        <v>462</v>
      </c>
      <c r="B322" t="s">
        <v>1464</v>
      </c>
      <c r="C322" s="66" t="s">
        <v>909</v>
      </c>
      <c r="D322" s="64">
        <v>227840</v>
      </c>
      <c r="E322" s="69">
        <v>223550</v>
      </c>
      <c r="F322" s="64">
        <v>25930</v>
      </c>
      <c r="G322" s="69">
        <v>19950</v>
      </c>
    </row>
    <row r="323" spans="1:7" ht="31.5" customHeight="1">
      <c r="A323" s="43" t="s">
        <v>514</v>
      </c>
      <c r="B323" t="s">
        <v>1465</v>
      </c>
      <c r="C323" s="66" t="s">
        <v>909</v>
      </c>
      <c r="D323" s="64">
        <v>228600</v>
      </c>
      <c r="E323" s="69">
        <v>223550</v>
      </c>
      <c r="F323" s="64">
        <v>11660</v>
      </c>
      <c r="G323" s="69">
        <v>8530</v>
      </c>
    </row>
    <row r="324" spans="1:7" ht="31.5" customHeight="1">
      <c r="A324" s="43" t="s">
        <v>1466</v>
      </c>
      <c r="B324" t="s">
        <v>1467</v>
      </c>
      <c r="C324" s="66" t="s">
        <v>909</v>
      </c>
      <c r="D324" s="64">
        <v>221350</v>
      </c>
      <c r="E324" s="69">
        <v>216910</v>
      </c>
      <c r="F324" s="64">
        <v>13910</v>
      </c>
      <c r="G324" s="69">
        <v>10810</v>
      </c>
    </row>
    <row r="325" spans="1:7" ht="31.5" customHeight="1">
      <c r="A325" s="43" t="s">
        <v>516</v>
      </c>
      <c r="B325" t="s">
        <v>1468</v>
      </c>
      <c r="C325" s="66" t="s">
        <v>909</v>
      </c>
      <c r="D325" s="64">
        <v>205510</v>
      </c>
      <c r="E325" s="69">
        <v>200990</v>
      </c>
      <c r="F325" s="64">
        <v>10740</v>
      </c>
      <c r="G325" s="69">
        <v>8370</v>
      </c>
    </row>
    <row r="326" spans="1:7" ht="31.5" customHeight="1">
      <c r="A326" s="43" t="s">
        <v>540</v>
      </c>
      <c r="B326" t="s">
        <v>1469</v>
      </c>
      <c r="C326" s="66" t="s">
        <v>909</v>
      </c>
      <c r="D326" s="64">
        <v>236360</v>
      </c>
      <c r="E326" s="69">
        <v>230570</v>
      </c>
      <c r="F326" s="64">
        <v>12290</v>
      </c>
      <c r="G326" s="69">
        <v>9480</v>
      </c>
    </row>
    <row r="327" spans="1:7" ht="31.5" customHeight="1">
      <c r="A327" s="43" t="s">
        <v>1470</v>
      </c>
      <c r="B327" t="s">
        <v>1471</v>
      </c>
      <c r="C327" s="66" t="s">
        <v>909</v>
      </c>
      <c r="D327" s="64">
        <v>185040</v>
      </c>
      <c r="E327" s="69">
        <v>180670</v>
      </c>
      <c r="F327" s="64">
        <v>7350</v>
      </c>
      <c r="G327" s="69">
        <v>5910</v>
      </c>
    </row>
    <row r="328" spans="1:7" ht="31.5" customHeight="1">
      <c r="A328" s="43" t="s">
        <v>1472</v>
      </c>
      <c r="B328" t="s">
        <v>1473</v>
      </c>
      <c r="C328" s="66" t="s">
        <v>909</v>
      </c>
      <c r="D328" s="64">
        <v>227520</v>
      </c>
      <c r="E328" s="69">
        <v>224870</v>
      </c>
      <c r="F328" s="64">
        <v>38860</v>
      </c>
      <c r="G328" s="69">
        <v>26820</v>
      </c>
    </row>
    <row r="329" spans="1:7" ht="31.5" customHeight="1">
      <c r="A329" s="43" t="s">
        <v>1474</v>
      </c>
      <c r="B329" t="s">
        <v>1475</v>
      </c>
      <c r="C329" s="66" t="s">
        <v>909</v>
      </c>
      <c r="D329" s="64">
        <v>283510</v>
      </c>
      <c r="E329" s="69">
        <v>276320</v>
      </c>
      <c r="F329" s="64">
        <v>22100</v>
      </c>
      <c r="G329" s="69">
        <v>15090</v>
      </c>
    </row>
    <row r="330" spans="1:7" ht="31.5" customHeight="1">
      <c r="A330" s="43" t="s">
        <v>1476</v>
      </c>
      <c r="B330" t="s">
        <v>1477</v>
      </c>
      <c r="C330" s="66" t="s">
        <v>909</v>
      </c>
      <c r="D330" s="64">
        <v>181840</v>
      </c>
      <c r="E330" s="69">
        <v>179170</v>
      </c>
      <c r="F330" s="64">
        <v>5450</v>
      </c>
      <c r="G330" s="69">
        <v>3880</v>
      </c>
    </row>
    <row r="331" spans="1:7" ht="31.5" customHeight="1">
      <c r="A331" s="43" t="s">
        <v>1478</v>
      </c>
      <c r="B331" t="s">
        <v>1479</v>
      </c>
      <c r="C331" s="66" t="s">
        <v>909</v>
      </c>
      <c r="D331" s="64">
        <v>326600</v>
      </c>
      <c r="E331" s="69">
        <v>321620</v>
      </c>
      <c r="F331" s="64">
        <v>50390</v>
      </c>
      <c r="G331" s="69">
        <v>35700</v>
      </c>
    </row>
    <row r="332" spans="1:7" ht="31.5" customHeight="1">
      <c r="A332" s="43" t="s">
        <v>1480</v>
      </c>
      <c r="B332" t="s">
        <v>1481</v>
      </c>
      <c r="C332" s="66" t="s">
        <v>909</v>
      </c>
      <c r="D332" s="64">
        <v>274930</v>
      </c>
      <c r="E332" s="69">
        <v>270930</v>
      </c>
      <c r="F332" s="64">
        <v>35990</v>
      </c>
      <c r="G332" s="69">
        <v>23300</v>
      </c>
    </row>
    <row r="333" spans="1:7" ht="31.5" customHeight="1">
      <c r="A333" s="43" t="s">
        <v>1482</v>
      </c>
      <c r="B333" t="s">
        <v>1483</v>
      </c>
      <c r="C333" s="66" t="s">
        <v>909</v>
      </c>
      <c r="D333" s="64">
        <v>174800</v>
      </c>
      <c r="E333" s="69">
        <v>172170</v>
      </c>
      <c r="F333" s="64">
        <v>12600</v>
      </c>
      <c r="G333" s="69">
        <v>8980</v>
      </c>
    </row>
    <row r="334" spans="1:7" ht="31.5" customHeight="1">
      <c r="A334" s="43" t="s">
        <v>1484</v>
      </c>
      <c r="B334" t="s">
        <v>1485</v>
      </c>
      <c r="C334" s="66" t="s">
        <v>909</v>
      </c>
      <c r="D334" s="64">
        <v>266370</v>
      </c>
      <c r="E334" s="69">
        <v>262540</v>
      </c>
      <c r="F334" s="64">
        <v>46910</v>
      </c>
      <c r="G334" s="69">
        <v>27220</v>
      </c>
    </row>
    <row r="335" spans="1:7" ht="31.5" customHeight="1">
      <c r="A335" s="43" t="s">
        <v>1486</v>
      </c>
      <c r="B335" t="s">
        <v>1487</v>
      </c>
      <c r="C335" s="66" t="s">
        <v>909</v>
      </c>
      <c r="D335" s="64">
        <v>204440</v>
      </c>
      <c r="E335" s="69">
        <v>200220</v>
      </c>
      <c r="F335" s="64">
        <v>19060</v>
      </c>
      <c r="G335" s="69">
        <v>12000</v>
      </c>
    </row>
    <row r="336" spans="1:7" ht="31.5" customHeight="1">
      <c r="A336" s="43" t="s">
        <v>1488</v>
      </c>
      <c r="B336" t="s">
        <v>1489</v>
      </c>
      <c r="C336" s="66" t="s">
        <v>909</v>
      </c>
      <c r="D336" s="64">
        <v>264820</v>
      </c>
      <c r="E336" s="69">
        <v>260330</v>
      </c>
      <c r="F336" s="64">
        <v>16300</v>
      </c>
      <c r="G336" s="69">
        <v>10700</v>
      </c>
    </row>
    <row r="337" spans="1:7" ht="31.5" customHeight="1">
      <c r="A337" s="43" t="s">
        <v>1490</v>
      </c>
      <c r="B337" t="s">
        <v>1491</v>
      </c>
      <c r="C337" s="66" t="s">
        <v>909</v>
      </c>
      <c r="D337" s="64">
        <v>187250</v>
      </c>
      <c r="E337" s="69">
        <v>184550</v>
      </c>
      <c r="F337" s="64">
        <v>11920</v>
      </c>
      <c r="G337" s="69">
        <v>8620</v>
      </c>
    </row>
    <row r="338" spans="1:7" ht="31.5" customHeight="1">
      <c r="A338" s="43" t="s">
        <v>1492</v>
      </c>
      <c r="B338" t="s">
        <v>1493</v>
      </c>
      <c r="C338" s="66" t="s">
        <v>909</v>
      </c>
      <c r="D338" s="64">
        <v>258830</v>
      </c>
      <c r="E338" s="69">
        <v>255290</v>
      </c>
      <c r="F338" s="64">
        <v>55050</v>
      </c>
      <c r="G338" s="69">
        <v>36050</v>
      </c>
    </row>
    <row r="339" spans="1:7" ht="31.5" customHeight="1">
      <c r="A339" s="43" t="s">
        <v>1494</v>
      </c>
      <c r="B339" t="s">
        <v>1495</v>
      </c>
      <c r="C339" s="66" t="s">
        <v>909</v>
      </c>
      <c r="D339" s="64">
        <v>191220</v>
      </c>
      <c r="E339" s="69">
        <v>188750</v>
      </c>
      <c r="F339" s="64">
        <v>15160</v>
      </c>
      <c r="G339" s="69">
        <v>11550</v>
      </c>
    </row>
    <row r="340" spans="1:7" ht="31.5" customHeight="1">
      <c r="A340" s="43" t="s">
        <v>1496</v>
      </c>
      <c r="B340" t="s">
        <v>1497</v>
      </c>
      <c r="C340" s="66" t="s">
        <v>909</v>
      </c>
      <c r="D340" s="64">
        <v>268820</v>
      </c>
      <c r="E340" s="69">
        <v>264460</v>
      </c>
      <c r="F340" s="64">
        <v>16380</v>
      </c>
      <c r="G340" s="69">
        <v>10290</v>
      </c>
    </row>
    <row r="341" spans="1:7" ht="31.5" customHeight="1">
      <c r="A341" s="43" t="s">
        <v>1498</v>
      </c>
      <c r="B341" t="s">
        <v>1499</v>
      </c>
      <c r="C341" s="66" t="s">
        <v>909</v>
      </c>
      <c r="D341" s="64">
        <v>173700</v>
      </c>
      <c r="E341" s="69">
        <v>170690</v>
      </c>
      <c r="F341" s="64">
        <v>12340</v>
      </c>
      <c r="G341" s="69">
        <v>8750</v>
      </c>
    </row>
    <row r="342" spans="1:7" ht="31.5" customHeight="1">
      <c r="A342" s="43" t="s">
        <v>1500</v>
      </c>
      <c r="B342" t="s">
        <v>1501</v>
      </c>
      <c r="C342" s="66" t="s">
        <v>909</v>
      </c>
      <c r="D342" s="64">
        <v>216370</v>
      </c>
      <c r="E342" s="69">
        <v>211750</v>
      </c>
      <c r="F342" s="64">
        <v>11700</v>
      </c>
      <c r="G342" s="69">
        <v>7820</v>
      </c>
    </row>
    <row r="343" spans="1:7" ht="31.5" customHeight="1">
      <c r="A343" s="43" t="s">
        <v>1502</v>
      </c>
      <c r="B343" t="s">
        <v>1503</v>
      </c>
      <c r="C343" s="66" t="s">
        <v>909</v>
      </c>
      <c r="D343" s="64">
        <v>346520</v>
      </c>
      <c r="E343" s="69">
        <v>340220</v>
      </c>
      <c r="F343" s="64">
        <v>15610</v>
      </c>
      <c r="G343" s="69">
        <v>8310</v>
      </c>
    </row>
    <row r="344" spans="1:7" ht="31.5" customHeight="1">
      <c r="A344" s="43" t="s">
        <v>1504</v>
      </c>
      <c r="B344" t="s">
        <v>1505</v>
      </c>
      <c r="C344" s="66" t="s">
        <v>909</v>
      </c>
      <c r="D344" s="64">
        <v>245290</v>
      </c>
      <c r="E344" s="69">
        <v>240990</v>
      </c>
      <c r="F344" s="64">
        <v>25240</v>
      </c>
      <c r="G344" s="69">
        <v>17980</v>
      </c>
    </row>
    <row r="345" spans="1:7" ht="31.5" customHeight="1">
      <c r="A345" s="43" t="s">
        <v>1506</v>
      </c>
      <c r="B345" t="s">
        <v>1507</v>
      </c>
      <c r="C345" s="66" t="s">
        <v>909</v>
      </c>
      <c r="D345" s="64">
        <v>267270</v>
      </c>
      <c r="E345" s="69">
        <v>264260</v>
      </c>
      <c r="F345" s="64">
        <v>39510</v>
      </c>
      <c r="G345" s="69">
        <v>25030</v>
      </c>
    </row>
    <row r="346" spans="1:7" ht="31.5" customHeight="1">
      <c r="A346" s="43" t="s">
        <v>1508</v>
      </c>
      <c r="B346" t="s">
        <v>1509</v>
      </c>
      <c r="C346" s="66" t="s">
        <v>909</v>
      </c>
      <c r="D346" s="64">
        <v>225050</v>
      </c>
      <c r="E346" s="69">
        <v>221930</v>
      </c>
      <c r="F346" s="64">
        <v>11550</v>
      </c>
      <c r="G346" s="69">
        <v>7620</v>
      </c>
    </row>
    <row r="347" spans="1:7" ht="31.5" customHeight="1">
      <c r="A347" s="43" t="s">
        <v>1510</v>
      </c>
      <c r="B347" t="s">
        <v>1511</v>
      </c>
      <c r="C347" s="66" t="s">
        <v>909</v>
      </c>
      <c r="D347" s="64">
        <v>195340</v>
      </c>
      <c r="E347" s="69">
        <v>192220</v>
      </c>
      <c r="F347" s="64">
        <v>25220</v>
      </c>
      <c r="G347" s="69">
        <v>18750</v>
      </c>
    </row>
    <row r="348" spans="1:7" ht="31.5" customHeight="1">
      <c r="A348" s="43" t="s">
        <v>1512</v>
      </c>
      <c r="B348" t="s">
        <v>1513</v>
      </c>
      <c r="C348" s="66" t="s">
        <v>909</v>
      </c>
      <c r="D348" s="64">
        <v>230610</v>
      </c>
      <c r="E348" s="69">
        <v>227570</v>
      </c>
      <c r="F348" s="64">
        <v>33400</v>
      </c>
      <c r="G348" s="69">
        <v>22340</v>
      </c>
    </row>
    <row r="349" spans="1:7" ht="31.5" customHeight="1">
      <c r="A349" s="43" t="s">
        <v>1514</v>
      </c>
      <c r="B349" t="s">
        <v>1515</v>
      </c>
      <c r="C349" s="66" t="s">
        <v>909</v>
      </c>
      <c r="D349" s="64">
        <v>256870</v>
      </c>
      <c r="E349" s="69">
        <v>251600</v>
      </c>
      <c r="F349" s="64">
        <v>15630</v>
      </c>
      <c r="G349" s="69">
        <v>8800</v>
      </c>
    </row>
    <row r="350" spans="1:7" ht="31.5" customHeight="1">
      <c r="A350" s="43" t="s">
        <v>1516</v>
      </c>
      <c r="B350" t="s">
        <v>1517</v>
      </c>
      <c r="C350" s="66" t="s">
        <v>909</v>
      </c>
      <c r="D350" s="64">
        <v>215470</v>
      </c>
      <c r="E350" s="69">
        <v>212280</v>
      </c>
      <c r="F350" s="64">
        <v>19810</v>
      </c>
      <c r="G350" s="69">
        <v>13230</v>
      </c>
    </row>
    <row r="351" spans="1:7" ht="31.5" customHeight="1">
      <c r="A351" s="43" t="s">
        <v>1518</v>
      </c>
      <c r="B351" t="s">
        <v>1519</v>
      </c>
      <c r="C351" s="66" t="s">
        <v>909</v>
      </c>
      <c r="D351" s="64">
        <v>163300</v>
      </c>
      <c r="E351" s="69">
        <v>160810</v>
      </c>
      <c r="F351" s="64">
        <v>13820</v>
      </c>
      <c r="G351" s="69">
        <v>8340</v>
      </c>
    </row>
    <row r="352" spans="1:7" ht="31.5" customHeight="1">
      <c r="A352" s="43" t="s">
        <v>1520</v>
      </c>
      <c r="B352" t="s">
        <v>1521</v>
      </c>
      <c r="C352" s="66" t="s">
        <v>909</v>
      </c>
      <c r="D352" s="64">
        <v>246580</v>
      </c>
      <c r="E352" s="69">
        <v>244130</v>
      </c>
      <c r="F352" s="64">
        <v>40090</v>
      </c>
      <c r="G352" s="69">
        <v>26040</v>
      </c>
    </row>
    <row r="353" spans="1:7" ht="31.5" customHeight="1">
      <c r="A353" s="43" t="s">
        <v>1522</v>
      </c>
      <c r="B353" t="s">
        <v>1523</v>
      </c>
      <c r="C353" s="66" t="s">
        <v>909</v>
      </c>
      <c r="D353" s="64">
        <v>189300</v>
      </c>
      <c r="E353" s="69">
        <v>186720</v>
      </c>
      <c r="F353" s="64">
        <v>34770</v>
      </c>
      <c r="G353" s="69">
        <v>23560</v>
      </c>
    </row>
    <row r="354" spans="1:7" ht="31.5" customHeight="1">
      <c r="A354" s="43" t="s">
        <v>1524</v>
      </c>
      <c r="B354" t="s">
        <v>1525</v>
      </c>
      <c r="C354" s="66" t="s">
        <v>909</v>
      </c>
      <c r="D354" s="64">
        <v>183610</v>
      </c>
      <c r="E354" s="69">
        <v>180650</v>
      </c>
      <c r="F354" s="64">
        <v>18590</v>
      </c>
      <c r="G354" s="69">
        <v>14340</v>
      </c>
    </row>
    <row r="355" spans="1:7" ht="31.5" customHeight="1">
      <c r="A355" s="43" t="s">
        <v>1526</v>
      </c>
      <c r="B355" t="s">
        <v>1527</v>
      </c>
      <c r="C355" s="66" t="s">
        <v>909</v>
      </c>
      <c r="D355" s="64">
        <v>191970</v>
      </c>
      <c r="E355" s="69">
        <v>188650</v>
      </c>
      <c r="F355" s="64">
        <v>23950</v>
      </c>
      <c r="G355" s="69">
        <v>16750</v>
      </c>
    </row>
    <row r="356" spans="1:7" ht="31.5" customHeight="1">
      <c r="A356" s="43" t="s">
        <v>1528</v>
      </c>
      <c r="B356" t="s">
        <v>1529</v>
      </c>
      <c r="C356" s="66" t="s">
        <v>909</v>
      </c>
      <c r="D356" s="64">
        <v>184830</v>
      </c>
      <c r="E356" s="69">
        <v>180600</v>
      </c>
      <c r="F356" s="64">
        <v>11310</v>
      </c>
      <c r="G356" s="69">
        <v>6850</v>
      </c>
    </row>
    <row r="357" spans="1:7" ht="31.5" customHeight="1">
      <c r="A357" s="43" t="s">
        <v>1530</v>
      </c>
      <c r="B357" t="s">
        <v>1531</v>
      </c>
      <c r="C357" s="66" t="s">
        <v>909</v>
      </c>
      <c r="D357" s="64">
        <v>206370</v>
      </c>
      <c r="E357" s="69">
        <v>203810</v>
      </c>
      <c r="F357" s="64">
        <v>32470</v>
      </c>
      <c r="G357" s="69">
        <v>22610</v>
      </c>
    </row>
    <row r="358" spans="1:7" ht="31.5" customHeight="1">
      <c r="A358" s="43" t="s">
        <v>1532</v>
      </c>
      <c r="B358" t="s">
        <v>1533</v>
      </c>
      <c r="C358" s="66" t="s">
        <v>909</v>
      </c>
      <c r="D358" s="64">
        <v>211230</v>
      </c>
      <c r="E358" s="69">
        <v>208290</v>
      </c>
      <c r="F358" s="64">
        <v>19780</v>
      </c>
      <c r="G358" s="69">
        <v>13390</v>
      </c>
    </row>
    <row r="359" spans="1:7" ht="31.5" customHeight="1">
      <c r="A359" s="43" t="s">
        <v>1534</v>
      </c>
      <c r="B359" t="s">
        <v>1535</v>
      </c>
      <c r="C359" s="66" t="s">
        <v>909</v>
      </c>
      <c r="D359" s="64">
        <v>230220</v>
      </c>
      <c r="E359" s="69">
        <v>224730</v>
      </c>
      <c r="F359" s="64">
        <v>13160</v>
      </c>
      <c r="G359" s="69">
        <v>7770</v>
      </c>
    </row>
    <row r="360" spans="1:7" ht="31.5" customHeight="1">
      <c r="A360" s="43" t="s">
        <v>1536</v>
      </c>
      <c r="B360" t="s">
        <v>1537</v>
      </c>
      <c r="C360" s="66" t="s">
        <v>909</v>
      </c>
      <c r="D360" s="64">
        <v>279150</v>
      </c>
      <c r="E360" s="69">
        <v>273780</v>
      </c>
      <c r="F360" s="64">
        <v>33700</v>
      </c>
      <c r="G360" s="69">
        <v>22720</v>
      </c>
    </row>
    <row r="361" spans="1:7" ht="31.5" customHeight="1">
      <c r="A361" s="43" t="s">
        <v>1538</v>
      </c>
      <c r="B361" t="s">
        <v>1539</v>
      </c>
      <c r="C361" s="66" t="s">
        <v>909</v>
      </c>
      <c r="D361" s="64">
        <v>263110</v>
      </c>
      <c r="E361" s="69">
        <v>259780</v>
      </c>
      <c r="F361" s="64">
        <v>45090</v>
      </c>
      <c r="G361" s="69">
        <v>27990</v>
      </c>
    </row>
    <row r="362" spans="1:7" ht="31.5" customHeight="1">
      <c r="A362" s="43" t="s">
        <v>1540</v>
      </c>
      <c r="B362" t="s">
        <v>1541</v>
      </c>
      <c r="C362" s="66" t="s">
        <v>909</v>
      </c>
      <c r="D362" s="64">
        <v>269480</v>
      </c>
      <c r="E362" s="69">
        <v>266380</v>
      </c>
      <c r="F362" s="64">
        <v>53980</v>
      </c>
      <c r="G362" s="69">
        <v>37050</v>
      </c>
    </row>
    <row r="363" spans="1:7" ht="31.5" customHeight="1">
      <c r="A363" s="43" t="s">
        <v>1542</v>
      </c>
      <c r="B363" t="s">
        <v>1543</v>
      </c>
      <c r="C363" s="66" t="s">
        <v>909</v>
      </c>
      <c r="D363" s="64">
        <v>270360</v>
      </c>
      <c r="E363" s="69">
        <v>265940</v>
      </c>
      <c r="F363" s="64">
        <v>32820</v>
      </c>
      <c r="G363" s="69">
        <v>20930</v>
      </c>
    </row>
    <row r="364" spans="1:7" ht="31.5" customHeight="1">
      <c r="A364" s="43" t="s">
        <v>1544</v>
      </c>
      <c r="B364" t="s">
        <v>1545</v>
      </c>
      <c r="C364" s="66" t="s">
        <v>909</v>
      </c>
      <c r="D364" s="64">
        <v>294740</v>
      </c>
      <c r="E364" s="69">
        <v>289010</v>
      </c>
      <c r="F364" s="64">
        <v>22890</v>
      </c>
      <c r="G364" s="69">
        <v>12340</v>
      </c>
    </row>
    <row r="365" spans="1:7" ht="31.5" customHeight="1">
      <c r="A365" s="43" t="s">
        <v>1546</v>
      </c>
      <c r="B365" t="s">
        <v>1547</v>
      </c>
      <c r="C365" s="66" t="s">
        <v>909</v>
      </c>
      <c r="D365" s="64">
        <v>167950</v>
      </c>
      <c r="E365" s="69">
        <v>164130</v>
      </c>
      <c r="F365" s="64">
        <v>10030</v>
      </c>
      <c r="G365" s="69">
        <v>6710</v>
      </c>
    </row>
    <row r="366" spans="1:7" ht="31.5" customHeight="1">
      <c r="A366" s="43" t="s">
        <v>1548</v>
      </c>
      <c r="B366" t="s">
        <v>1549</v>
      </c>
      <c r="C366" s="66" t="s">
        <v>909</v>
      </c>
      <c r="D366" s="64">
        <v>190540</v>
      </c>
      <c r="E366" s="69">
        <v>186400</v>
      </c>
      <c r="F366" s="64">
        <v>11500</v>
      </c>
      <c r="G366" s="69">
        <v>7470</v>
      </c>
    </row>
    <row r="367" spans="1:7" ht="31.5" customHeight="1">
      <c r="A367" s="43" t="s">
        <v>1550</v>
      </c>
      <c r="B367" t="s">
        <v>1551</v>
      </c>
      <c r="C367" s="66" t="s">
        <v>909</v>
      </c>
      <c r="D367" s="64">
        <v>193230</v>
      </c>
      <c r="E367" s="69">
        <v>190840</v>
      </c>
      <c r="F367" s="64">
        <v>20280</v>
      </c>
      <c r="G367" s="69">
        <v>14150</v>
      </c>
    </row>
    <row r="368" spans="1:7" ht="31.5" customHeight="1">
      <c r="A368" s="43" t="s">
        <v>1552</v>
      </c>
      <c r="B368" t="s">
        <v>1553</v>
      </c>
      <c r="C368" s="66" t="s">
        <v>909</v>
      </c>
      <c r="D368" s="64">
        <v>254670</v>
      </c>
      <c r="E368" s="69">
        <v>249500</v>
      </c>
      <c r="F368" s="64">
        <v>21850</v>
      </c>
      <c r="G368" s="69">
        <v>13610</v>
      </c>
    </row>
    <row r="369" spans="1:7" ht="31.5" customHeight="1">
      <c r="A369" s="43" t="s">
        <v>1554</v>
      </c>
      <c r="B369" t="s">
        <v>1555</v>
      </c>
      <c r="C369" s="66" t="s">
        <v>909</v>
      </c>
      <c r="D369" s="64">
        <v>296240</v>
      </c>
      <c r="E369" s="69">
        <v>292330</v>
      </c>
      <c r="F369" s="64">
        <v>31420</v>
      </c>
      <c r="G369" s="69">
        <v>20500</v>
      </c>
    </row>
    <row r="370" spans="1:7" ht="31.5" customHeight="1">
      <c r="A370" s="43" t="s">
        <v>1556</v>
      </c>
      <c r="B370" t="s">
        <v>1557</v>
      </c>
      <c r="C370" s="66" t="s">
        <v>909</v>
      </c>
      <c r="D370" s="64">
        <v>205430</v>
      </c>
      <c r="E370" s="69">
        <v>201530</v>
      </c>
      <c r="F370" s="64">
        <v>13400</v>
      </c>
      <c r="G370" s="69">
        <v>10310</v>
      </c>
    </row>
    <row r="371" spans="1:7" ht="31.5" customHeight="1">
      <c r="A371" s="43" t="s">
        <v>1558</v>
      </c>
      <c r="B371" t="s">
        <v>1559</v>
      </c>
      <c r="C371" s="66" t="s">
        <v>909</v>
      </c>
      <c r="D371" s="64">
        <v>253720</v>
      </c>
      <c r="E371" s="69">
        <v>248550</v>
      </c>
      <c r="F371" s="64">
        <v>25610</v>
      </c>
      <c r="G371" s="69">
        <v>16300</v>
      </c>
    </row>
    <row r="372" spans="1:7" ht="31.5" customHeight="1">
      <c r="A372" s="43" t="s">
        <v>1560</v>
      </c>
      <c r="B372" t="s">
        <v>1561</v>
      </c>
      <c r="C372" s="66" t="s">
        <v>909</v>
      </c>
      <c r="D372" s="64">
        <v>181370</v>
      </c>
      <c r="E372" s="69">
        <v>178750</v>
      </c>
      <c r="F372" s="64">
        <v>12900</v>
      </c>
      <c r="G372" s="69">
        <v>8780</v>
      </c>
    </row>
    <row r="373" spans="1:7" ht="31.5" customHeight="1">
      <c r="A373" s="43" t="s">
        <v>1562</v>
      </c>
      <c r="B373" t="s">
        <v>1563</v>
      </c>
      <c r="C373" s="66" t="s">
        <v>909</v>
      </c>
      <c r="D373" s="64">
        <v>198040</v>
      </c>
      <c r="E373" s="69">
        <v>195380</v>
      </c>
      <c r="F373" s="64">
        <v>21420</v>
      </c>
      <c r="G373" s="69">
        <v>12340</v>
      </c>
    </row>
    <row r="374" spans="1:7" ht="31.5" customHeight="1">
      <c r="A374" s="43" t="s">
        <v>1564</v>
      </c>
      <c r="B374" t="s">
        <v>1565</v>
      </c>
      <c r="C374" s="66" t="s">
        <v>909</v>
      </c>
      <c r="D374" s="64">
        <v>239680</v>
      </c>
      <c r="E374" s="69">
        <v>236260</v>
      </c>
      <c r="F374" s="64">
        <v>33010</v>
      </c>
      <c r="G374" s="69">
        <v>22010</v>
      </c>
    </row>
    <row r="375" spans="1:7" ht="31.5" customHeight="1">
      <c r="A375" s="43" t="s">
        <v>1566</v>
      </c>
      <c r="B375" t="s">
        <v>1567</v>
      </c>
      <c r="C375" s="66" t="s">
        <v>909</v>
      </c>
      <c r="D375" s="64">
        <v>253080</v>
      </c>
      <c r="E375" s="69">
        <v>249360</v>
      </c>
      <c r="F375" s="64">
        <v>33760</v>
      </c>
      <c r="G375" s="69">
        <v>23730</v>
      </c>
    </row>
    <row r="376" spans="1:7" ht="31.5" customHeight="1">
      <c r="A376" s="43" t="s">
        <v>1568</v>
      </c>
      <c r="B376" t="s">
        <v>1569</v>
      </c>
      <c r="C376" s="66" t="s">
        <v>909</v>
      </c>
      <c r="D376" s="64">
        <v>295690</v>
      </c>
      <c r="E376" s="69">
        <v>291570</v>
      </c>
      <c r="F376" s="64">
        <v>23140</v>
      </c>
      <c r="G376" s="69">
        <v>13570</v>
      </c>
    </row>
    <row r="377" spans="1:7" ht="31.5" customHeight="1">
      <c r="A377" s="43" t="s">
        <v>1570</v>
      </c>
      <c r="B377" t="s">
        <v>1571</v>
      </c>
      <c r="C377" s="66" t="s">
        <v>909</v>
      </c>
      <c r="D377" s="64">
        <v>231570</v>
      </c>
      <c r="E377" s="69">
        <v>227970</v>
      </c>
      <c r="F377" s="64">
        <v>10670</v>
      </c>
      <c r="G377" s="69">
        <v>7370</v>
      </c>
    </row>
    <row r="378" spans="1:7" ht="31.5" customHeight="1">
      <c r="A378" s="43" t="s">
        <v>1572</v>
      </c>
      <c r="B378" t="s">
        <v>1573</v>
      </c>
      <c r="C378" s="66" t="s">
        <v>909</v>
      </c>
      <c r="D378" s="64">
        <v>212700</v>
      </c>
      <c r="E378" s="69">
        <v>209970</v>
      </c>
      <c r="F378" s="64">
        <v>29540</v>
      </c>
      <c r="G378" s="69">
        <v>20620</v>
      </c>
    </row>
    <row r="379" spans="1:7" ht="31.5" customHeight="1">
      <c r="A379" s="43" t="s">
        <v>1574</v>
      </c>
      <c r="B379" t="s">
        <v>1575</v>
      </c>
      <c r="C379" s="66" t="s">
        <v>909</v>
      </c>
      <c r="D379" s="64">
        <v>234500</v>
      </c>
      <c r="E379" s="69">
        <v>231510</v>
      </c>
      <c r="F379" s="64">
        <v>32170</v>
      </c>
      <c r="G379" s="69">
        <v>22410</v>
      </c>
    </row>
    <row r="380" spans="1:7" ht="31.5" customHeight="1">
      <c r="A380" s="43" t="s">
        <v>1576</v>
      </c>
      <c r="B380" t="s">
        <v>1577</v>
      </c>
      <c r="C380" s="66" t="s">
        <v>909</v>
      </c>
      <c r="D380" s="64">
        <v>260370</v>
      </c>
      <c r="E380" s="69">
        <v>256060</v>
      </c>
      <c r="F380" s="64">
        <v>41960</v>
      </c>
      <c r="G380" s="69">
        <v>28180</v>
      </c>
    </row>
    <row r="381" spans="1:7" ht="31.5" customHeight="1">
      <c r="A381" s="43" t="s">
        <v>1578</v>
      </c>
      <c r="B381" t="s">
        <v>1579</v>
      </c>
      <c r="C381" s="66" t="s">
        <v>909</v>
      </c>
      <c r="D381" s="64">
        <v>186880</v>
      </c>
      <c r="E381" s="69">
        <v>184330</v>
      </c>
      <c r="F381" s="64">
        <v>23920</v>
      </c>
      <c r="G381" s="69">
        <v>15120</v>
      </c>
    </row>
    <row r="382" spans="1:7" ht="31.5" customHeight="1">
      <c r="A382" s="43" t="s">
        <v>1580</v>
      </c>
      <c r="B382" t="s">
        <v>1581</v>
      </c>
      <c r="C382" s="66" t="s">
        <v>909</v>
      </c>
      <c r="D382" s="64">
        <v>196100</v>
      </c>
      <c r="E382" s="69">
        <v>193640</v>
      </c>
      <c r="F382" s="64">
        <v>19860</v>
      </c>
      <c r="G382" s="69">
        <v>13660</v>
      </c>
    </row>
    <row r="383" spans="1:7" ht="31.5" customHeight="1">
      <c r="A383" s="43" t="s">
        <v>1582</v>
      </c>
      <c r="B383" t="s">
        <v>1583</v>
      </c>
      <c r="C383" s="66" t="s">
        <v>909</v>
      </c>
      <c r="D383" s="64">
        <v>168710</v>
      </c>
      <c r="E383" s="69">
        <v>166320</v>
      </c>
      <c r="F383" s="64">
        <v>7690</v>
      </c>
      <c r="G383" s="69">
        <v>5530</v>
      </c>
    </row>
    <row r="384" spans="1:7" ht="31.5" customHeight="1">
      <c r="A384" s="43" t="s">
        <v>1584</v>
      </c>
      <c r="B384" t="s">
        <v>1585</v>
      </c>
      <c r="C384" s="66" t="s">
        <v>909</v>
      </c>
      <c r="D384" s="64">
        <v>177520</v>
      </c>
      <c r="E384" s="69">
        <v>175090</v>
      </c>
      <c r="F384" s="64">
        <v>7170</v>
      </c>
      <c r="G384" s="69">
        <v>5430</v>
      </c>
    </row>
    <row r="385" spans="1:7" ht="31.5" customHeight="1">
      <c r="A385" s="43" t="s">
        <v>1586</v>
      </c>
      <c r="B385" t="s">
        <v>1587</v>
      </c>
      <c r="C385" s="66" t="s">
        <v>909</v>
      </c>
      <c r="D385" s="64">
        <v>360120</v>
      </c>
      <c r="E385" s="69">
        <v>354140</v>
      </c>
      <c r="F385" s="64">
        <v>36220</v>
      </c>
      <c r="G385" s="69">
        <v>23350</v>
      </c>
    </row>
    <row r="386" spans="1:7" ht="31.5" customHeight="1">
      <c r="A386" s="43" t="s">
        <v>1588</v>
      </c>
      <c r="B386" t="s">
        <v>1589</v>
      </c>
      <c r="C386" s="66" t="s">
        <v>909</v>
      </c>
      <c r="D386" s="64">
        <v>208140</v>
      </c>
      <c r="E386" s="69">
        <v>204430</v>
      </c>
      <c r="F386" s="64">
        <v>14570</v>
      </c>
      <c r="G386" s="69">
        <v>10110</v>
      </c>
    </row>
    <row r="387" spans="1:7" ht="31.5" customHeight="1">
      <c r="A387" s="43" t="s">
        <v>1590</v>
      </c>
      <c r="B387" t="s">
        <v>1591</v>
      </c>
      <c r="C387" s="66" t="s">
        <v>909</v>
      </c>
      <c r="D387" s="64">
        <v>240510</v>
      </c>
      <c r="E387" s="69">
        <v>236710</v>
      </c>
      <c r="F387" s="64">
        <v>6740</v>
      </c>
      <c r="G387" s="69">
        <v>4520</v>
      </c>
    </row>
    <row r="388" spans="1:7" ht="31.5" customHeight="1">
      <c r="A388" s="43" t="s">
        <v>1592</v>
      </c>
      <c r="B388" t="s">
        <v>1593</v>
      </c>
      <c r="C388" s="66" t="s">
        <v>909</v>
      </c>
      <c r="D388" s="64">
        <v>191750</v>
      </c>
      <c r="E388" s="69">
        <v>188160</v>
      </c>
      <c r="F388" s="64">
        <v>12450</v>
      </c>
      <c r="G388" s="69">
        <v>9090</v>
      </c>
    </row>
    <row r="389" spans="1:7" ht="31.5" customHeight="1">
      <c r="A389" s="43" t="s">
        <v>1594</v>
      </c>
      <c r="B389" t="s">
        <v>1595</v>
      </c>
      <c r="C389" s="66" t="s">
        <v>909</v>
      </c>
      <c r="D389" s="64">
        <v>181580</v>
      </c>
      <c r="E389" s="69">
        <v>177550</v>
      </c>
      <c r="F389" s="64">
        <v>6560</v>
      </c>
      <c r="G389" s="69">
        <v>4930</v>
      </c>
    </row>
    <row r="390" spans="1:7" ht="31.5" customHeight="1">
      <c r="A390" s="43" t="s">
        <v>1596</v>
      </c>
      <c r="B390" t="s">
        <v>1597</v>
      </c>
      <c r="C390" s="66" t="s">
        <v>909</v>
      </c>
      <c r="D390" s="64">
        <v>239630</v>
      </c>
      <c r="E390" s="69">
        <v>236450</v>
      </c>
      <c r="F390" s="64">
        <v>32000</v>
      </c>
      <c r="G390" s="69">
        <v>20420</v>
      </c>
    </row>
    <row r="391" spans="1:7" ht="31.5" customHeight="1">
      <c r="A391" s="43" t="s">
        <v>1598</v>
      </c>
      <c r="B391" t="s">
        <v>1599</v>
      </c>
      <c r="C391" s="66" t="s">
        <v>909</v>
      </c>
      <c r="D391" s="64">
        <v>198320</v>
      </c>
      <c r="E391" s="69">
        <v>195130</v>
      </c>
      <c r="F391" s="64">
        <v>8280</v>
      </c>
      <c r="G391" s="69">
        <v>5660</v>
      </c>
    </row>
    <row r="392" spans="1:7" ht="31.5" customHeight="1">
      <c r="A392" s="43" t="s">
        <v>1600</v>
      </c>
      <c r="B392" t="s">
        <v>1601</v>
      </c>
      <c r="C392" s="66" t="s">
        <v>909</v>
      </c>
      <c r="D392" s="64">
        <v>211360</v>
      </c>
      <c r="E392" s="69">
        <v>207790</v>
      </c>
      <c r="F392" s="64">
        <v>15790</v>
      </c>
      <c r="G392" s="69">
        <v>9590</v>
      </c>
    </row>
    <row r="393" spans="1:7" ht="31.5" customHeight="1">
      <c r="A393" s="43" t="s">
        <v>1602</v>
      </c>
      <c r="B393" t="s">
        <v>1603</v>
      </c>
      <c r="C393" s="66" t="s">
        <v>909</v>
      </c>
      <c r="D393" s="64">
        <v>252870</v>
      </c>
      <c r="E393" s="69">
        <v>250250</v>
      </c>
      <c r="F393" s="64">
        <v>56260</v>
      </c>
      <c r="G393" s="69">
        <v>35460</v>
      </c>
    </row>
    <row r="394" spans="1:7" ht="31.5" customHeight="1">
      <c r="A394" s="43" t="s">
        <v>1604</v>
      </c>
      <c r="B394" t="s">
        <v>1605</v>
      </c>
      <c r="C394" s="66" t="s">
        <v>909</v>
      </c>
      <c r="D394" s="64">
        <v>231640</v>
      </c>
      <c r="E394" s="69">
        <v>228120</v>
      </c>
      <c r="F394" s="64">
        <v>6630</v>
      </c>
      <c r="G394" s="69">
        <v>4670</v>
      </c>
    </row>
    <row r="395" spans="1:7" ht="31.5" customHeight="1">
      <c r="A395" s="43" t="s">
        <v>1606</v>
      </c>
      <c r="B395" t="s">
        <v>1607</v>
      </c>
      <c r="C395" s="66" t="s">
        <v>909</v>
      </c>
      <c r="D395" s="64">
        <v>190780</v>
      </c>
      <c r="E395" s="69">
        <v>187560</v>
      </c>
      <c r="F395" s="64">
        <v>11470</v>
      </c>
      <c r="G395" s="69">
        <v>8320</v>
      </c>
    </row>
    <row r="396" spans="1:7" ht="31.5" customHeight="1">
      <c r="A396" s="43" t="s">
        <v>1608</v>
      </c>
      <c r="B396" t="s">
        <v>1609</v>
      </c>
      <c r="C396" s="66" t="s">
        <v>909</v>
      </c>
      <c r="D396" s="64">
        <v>279790</v>
      </c>
      <c r="E396" s="69">
        <v>275910</v>
      </c>
      <c r="F396" s="64">
        <v>39860</v>
      </c>
      <c r="G396" s="69">
        <v>27520</v>
      </c>
    </row>
    <row r="397" spans="1:7" ht="31.5" customHeight="1">
      <c r="A397" s="43" t="s">
        <v>1610</v>
      </c>
      <c r="B397" t="s">
        <v>1611</v>
      </c>
      <c r="C397" s="66" t="s">
        <v>909</v>
      </c>
      <c r="D397" s="64">
        <v>219330</v>
      </c>
      <c r="E397" s="69">
        <v>216170</v>
      </c>
      <c r="F397" s="64">
        <v>27480</v>
      </c>
      <c r="G397" s="69">
        <v>17420</v>
      </c>
    </row>
    <row r="398" spans="1:7" ht="31.5" customHeight="1">
      <c r="A398" s="43" t="s">
        <v>1612</v>
      </c>
      <c r="B398" t="s">
        <v>1613</v>
      </c>
      <c r="C398" s="66" t="s">
        <v>909</v>
      </c>
      <c r="D398" s="64">
        <v>314610</v>
      </c>
      <c r="E398" s="69">
        <v>310630</v>
      </c>
      <c r="F398" s="64">
        <v>53660</v>
      </c>
      <c r="G398" s="69">
        <v>35470</v>
      </c>
    </row>
    <row r="399" spans="1:7" ht="31.5" customHeight="1">
      <c r="A399" s="43" t="s">
        <v>1614</v>
      </c>
      <c r="B399" t="s">
        <v>1615</v>
      </c>
      <c r="C399" s="66" t="s">
        <v>909</v>
      </c>
      <c r="D399" s="64">
        <v>275050</v>
      </c>
      <c r="E399" s="69">
        <v>270230</v>
      </c>
      <c r="F399" s="64">
        <v>27910</v>
      </c>
      <c r="G399" s="69">
        <v>17200</v>
      </c>
    </row>
    <row r="400" spans="1:7" ht="31.5" customHeight="1">
      <c r="A400" s="43" t="s">
        <v>1616</v>
      </c>
      <c r="B400" t="s">
        <v>1617</v>
      </c>
      <c r="C400" s="66" t="s">
        <v>909</v>
      </c>
      <c r="D400" s="64">
        <v>201040</v>
      </c>
      <c r="E400" s="69">
        <v>197860</v>
      </c>
      <c r="F400" s="64">
        <v>5510</v>
      </c>
      <c r="G400" s="69">
        <v>3690</v>
      </c>
    </row>
    <row r="401" spans="1:7" ht="31.5" customHeight="1">
      <c r="A401" s="43" t="s">
        <v>1618</v>
      </c>
      <c r="B401" t="s">
        <v>1619</v>
      </c>
      <c r="C401" s="66" t="s">
        <v>909</v>
      </c>
      <c r="D401" s="64">
        <v>197370</v>
      </c>
      <c r="E401" s="69">
        <v>194450</v>
      </c>
      <c r="F401" s="64">
        <v>9820</v>
      </c>
      <c r="G401" s="69">
        <v>7080</v>
      </c>
    </row>
    <row r="402" spans="1:7" ht="31.5" customHeight="1">
      <c r="A402" s="43" t="s">
        <v>1620</v>
      </c>
      <c r="B402" t="s">
        <v>1621</v>
      </c>
      <c r="C402" s="66" t="s">
        <v>909</v>
      </c>
      <c r="D402" s="64">
        <v>215510</v>
      </c>
      <c r="E402" s="69">
        <v>212770</v>
      </c>
      <c r="F402" s="64">
        <v>5760</v>
      </c>
      <c r="G402" s="69">
        <v>4490</v>
      </c>
    </row>
    <row r="403" spans="1:7" ht="31.5" customHeight="1">
      <c r="A403" s="43" t="s">
        <v>666</v>
      </c>
      <c r="B403" t="s">
        <v>1622</v>
      </c>
      <c r="C403" s="66" t="s">
        <v>909</v>
      </c>
      <c r="D403" s="64">
        <v>246120</v>
      </c>
      <c r="E403" s="69">
        <v>242600</v>
      </c>
      <c r="F403" s="64">
        <v>10920</v>
      </c>
      <c r="G403" s="69">
        <v>8480</v>
      </c>
    </row>
    <row r="404" spans="1:7" ht="31.5" customHeight="1">
      <c r="A404" s="43" t="s">
        <v>1623</v>
      </c>
      <c r="B404" t="s">
        <v>1624</v>
      </c>
      <c r="C404" s="66" t="s">
        <v>909</v>
      </c>
      <c r="D404" s="64">
        <v>228700</v>
      </c>
      <c r="E404" s="69">
        <v>224090</v>
      </c>
      <c r="F404" s="64">
        <v>8640</v>
      </c>
      <c r="G404" s="69">
        <v>6640</v>
      </c>
    </row>
    <row r="405" spans="1:7" ht="31.5" customHeight="1">
      <c r="A405" s="43" t="s">
        <v>1625</v>
      </c>
      <c r="B405" t="s">
        <v>1626</v>
      </c>
      <c r="C405" s="66" t="s">
        <v>909</v>
      </c>
      <c r="D405" s="64">
        <v>259640</v>
      </c>
      <c r="E405" s="69">
        <v>254080</v>
      </c>
      <c r="F405" s="64">
        <v>11250</v>
      </c>
      <c r="G405" s="69">
        <v>8440</v>
      </c>
    </row>
    <row r="406" spans="1:7" ht="31.5" customHeight="1">
      <c r="A406" s="43" t="s">
        <v>1627</v>
      </c>
      <c r="B406" t="s">
        <v>1628</v>
      </c>
      <c r="C406" s="66" t="s">
        <v>909</v>
      </c>
      <c r="D406" s="64">
        <v>225700</v>
      </c>
      <c r="E406" s="69">
        <v>222130</v>
      </c>
      <c r="F406" s="64">
        <v>8940</v>
      </c>
      <c r="G406" s="69">
        <v>6870</v>
      </c>
    </row>
    <row r="407" spans="1:7" ht="31.5" customHeight="1">
      <c r="A407" s="43" t="s">
        <v>1629</v>
      </c>
      <c r="B407" t="s">
        <v>1630</v>
      </c>
      <c r="C407" s="66" t="s">
        <v>909</v>
      </c>
      <c r="D407" s="64">
        <v>198810</v>
      </c>
      <c r="E407" s="69">
        <v>195600</v>
      </c>
      <c r="F407" s="64">
        <v>5850</v>
      </c>
      <c r="G407" s="69">
        <v>4320</v>
      </c>
    </row>
    <row r="408" spans="1:7" ht="31.5" customHeight="1">
      <c r="A408" s="43" t="s">
        <v>1631</v>
      </c>
      <c r="B408" t="s">
        <v>1632</v>
      </c>
      <c r="C408" s="66" t="s">
        <v>909</v>
      </c>
      <c r="D408" s="64">
        <v>228770</v>
      </c>
      <c r="E408" s="69">
        <v>225870</v>
      </c>
      <c r="F408" s="64">
        <v>8720</v>
      </c>
      <c r="G408" s="69">
        <v>6570</v>
      </c>
    </row>
    <row r="409" spans="1:7" ht="31.5" customHeight="1">
      <c r="A409" s="43" t="s">
        <v>1633</v>
      </c>
      <c r="B409" t="s">
        <v>1634</v>
      </c>
      <c r="C409" s="66" t="s">
        <v>909</v>
      </c>
      <c r="D409" s="64">
        <v>224560</v>
      </c>
      <c r="E409" s="69">
        <v>221490</v>
      </c>
      <c r="F409" s="64">
        <v>14480</v>
      </c>
      <c r="G409" s="69">
        <v>10540</v>
      </c>
    </row>
    <row r="410" spans="1:7" ht="31.5" customHeight="1">
      <c r="A410" s="43" t="s">
        <v>1635</v>
      </c>
      <c r="B410" t="s">
        <v>1636</v>
      </c>
      <c r="C410" s="66" t="s">
        <v>909</v>
      </c>
      <c r="D410" s="64">
        <v>210280</v>
      </c>
      <c r="E410" s="69">
        <v>206850</v>
      </c>
      <c r="F410" s="64">
        <v>8770</v>
      </c>
      <c r="G410" s="69">
        <v>6620</v>
      </c>
    </row>
    <row r="411" spans="1:7" ht="31.5" customHeight="1">
      <c r="A411" s="43" t="s">
        <v>1637</v>
      </c>
      <c r="B411" t="s">
        <v>1638</v>
      </c>
      <c r="C411" s="66" t="s">
        <v>909</v>
      </c>
      <c r="D411" s="64">
        <v>200660</v>
      </c>
      <c r="E411" s="69">
        <v>197750</v>
      </c>
      <c r="F411" s="64">
        <v>17990</v>
      </c>
      <c r="G411" s="69">
        <v>13330</v>
      </c>
    </row>
    <row r="412" spans="1:7" ht="31.5" customHeight="1">
      <c r="A412" s="43" t="s">
        <v>1639</v>
      </c>
      <c r="B412" t="s">
        <v>1640</v>
      </c>
      <c r="C412" s="66" t="s">
        <v>909</v>
      </c>
      <c r="D412" s="64">
        <v>216470</v>
      </c>
      <c r="E412" s="69">
        <v>212690</v>
      </c>
      <c r="F412" s="64">
        <v>15060</v>
      </c>
      <c r="G412" s="69">
        <v>9570</v>
      </c>
    </row>
    <row r="413" spans="1:7" ht="31.5" customHeight="1">
      <c r="A413" s="43" t="s">
        <v>1641</v>
      </c>
      <c r="B413" t="s">
        <v>1642</v>
      </c>
      <c r="C413" s="66" t="s">
        <v>909</v>
      </c>
      <c r="D413" s="64">
        <v>213320</v>
      </c>
      <c r="E413" s="69">
        <v>208720</v>
      </c>
      <c r="F413" s="64">
        <v>4880</v>
      </c>
      <c r="G413" s="69">
        <v>3740</v>
      </c>
    </row>
    <row r="414" spans="1:7" ht="31.5" customHeight="1">
      <c r="A414" s="43" t="s">
        <v>668</v>
      </c>
      <c r="B414" t="s">
        <v>1643</v>
      </c>
      <c r="C414" s="66" t="s">
        <v>909</v>
      </c>
      <c r="D414" s="64">
        <v>218160</v>
      </c>
      <c r="E414" s="69">
        <v>215090</v>
      </c>
      <c r="F414" s="64">
        <v>8620</v>
      </c>
      <c r="G414" s="69">
        <v>6440</v>
      </c>
    </row>
    <row r="415" spans="1:7" ht="31.5" customHeight="1">
      <c r="A415" s="43" t="s">
        <v>1644</v>
      </c>
      <c r="B415" t="s">
        <v>1645</v>
      </c>
      <c r="C415" s="66" t="s">
        <v>909</v>
      </c>
      <c r="D415" s="64">
        <v>195660</v>
      </c>
      <c r="E415" s="69">
        <v>192640</v>
      </c>
      <c r="F415" s="64">
        <v>16090</v>
      </c>
      <c r="G415" s="69">
        <v>12030</v>
      </c>
    </row>
    <row r="416" spans="1:7" ht="31.5" customHeight="1">
      <c r="A416" s="43" t="s">
        <v>1646</v>
      </c>
      <c r="B416" t="s">
        <v>1647</v>
      </c>
      <c r="C416" s="66" t="s">
        <v>909</v>
      </c>
      <c r="D416" s="64">
        <v>178270</v>
      </c>
      <c r="E416" s="69">
        <v>174850</v>
      </c>
      <c r="F416" s="64">
        <v>4540</v>
      </c>
      <c r="G416" s="69">
        <v>3620</v>
      </c>
    </row>
    <row r="417" spans="1:7" ht="31.5" customHeight="1">
      <c r="A417" s="43" t="s">
        <v>726</v>
      </c>
      <c r="B417" t="s">
        <v>1648</v>
      </c>
      <c r="C417" s="66" t="s">
        <v>909</v>
      </c>
      <c r="D417" s="64">
        <v>245760</v>
      </c>
      <c r="E417" s="69">
        <v>241990</v>
      </c>
      <c r="F417" s="64">
        <v>8790</v>
      </c>
      <c r="G417" s="69">
        <v>6760</v>
      </c>
    </row>
    <row r="418" spans="1:7" ht="31.5" customHeight="1">
      <c r="A418" s="43" t="s">
        <v>728</v>
      </c>
      <c r="B418" t="s">
        <v>1649</v>
      </c>
      <c r="C418" s="66" t="s">
        <v>909</v>
      </c>
      <c r="D418" s="64">
        <v>208780</v>
      </c>
      <c r="E418" s="69">
        <v>205960</v>
      </c>
      <c r="F418" s="64">
        <v>11700</v>
      </c>
      <c r="G418" s="69">
        <v>8960</v>
      </c>
    </row>
    <row r="419" spans="1:7" ht="31.5" customHeight="1">
      <c r="A419" s="43" t="s">
        <v>670</v>
      </c>
      <c r="B419" t="s">
        <v>1650</v>
      </c>
      <c r="C419" s="66" t="s">
        <v>909</v>
      </c>
      <c r="D419" s="64">
        <v>228860</v>
      </c>
      <c r="E419" s="69">
        <v>225420</v>
      </c>
      <c r="F419" s="64">
        <v>14850</v>
      </c>
      <c r="G419" s="69">
        <v>11050</v>
      </c>
    </row>
    <row r="420" spans="1:7" ht="31.5" customHeight="1">
      <c r="A420" s="43" t="s">
        <v>672</v>
      </c>
      <c r="B420" t="s">
        <v>1651</v>
      </c>
      <c r="C420" s="66" t="s">
        <v>909</v>
      </c>
      <c r="D420" s="64">
        <v>220440</v>
      </c>
      <c r="E420" s="69">
        <v>217500</v>
      </c>
      <c r="F420" s="64">
        <v>14710</v>
      </c>
      <c r="G420" s="69">
        <v>11080</v>
      </c>
    </row>
    <row r="421" spans="1:7" ht="31.5" customHeight="1">
      <c r="A421" s="43" t="s">
        <v>646</v>
      </c>
      <c r="B421" t="s">
        <v>1652</v>
      </c>
      <c r="C421" s="66" t="s">
        <v>909</v>
      </c>
      <c r="D421" s="64">
        <v>203650</v>
      </c>
      <c r="E421" s="69">
        <v>200540</v>
      </c>
      <c r="F421" s="64">
        <v>6080</v>
      </c>
      <c r="G421" s="69">
        <v>4730</v>
      </c>
    </row>
    <row r="422" spans="1:7" ht="31.5" customHeight="1">
      <c r="A422" s="43" t="s">
        <v>1653</v>
      </c>
      <c r="B422" t="s">
        <v>1654</v>
      </c>
      <c r="C422" s="66" t="s">
        <v>909</v>
      </c>
      <c r="D422" s="64">
        <v>222540</v>
      </c>
      <c r="E422" s="69">
        <v>219530</v>
      </c>
      <c r="F422" s="64">
        <v>7600</v>
      </c>
      <c r="G422" s="69">
        <v>5750</v>
      </c>
    </row>
    <row r="423" spans="1:7" ht="31.5" customHeight="1">
      <c r="A423" s="43" t="s">
        <v>1655</v>
      </c>
      <c r="B423" t="s">
        <v>1656</v>
      </c>
      <c r="C423" s="66" t="s">
        <v>909</v>
      </c>
      <c r="D423" s="64">
        <v>198580</v>
      </c>
      <c r="E423" s="69">
        <v>196070</v>
      </c>
      <c r="F423" s="64">
        <v>9340</v>
      </c>
      <c r="G423" s="69">
        <v>7150</v>
      </c>
    </row>
    <row r="424" spans="1:7" ht="31.5" customHeight="1">
      <c r="A424" s="43" t="s">
        <v>634</v>
      </c>
      <c r="B424" t="s">
        <v>1657</v>
      </c>
      <c r="C424" s="66" t="s">
        <v>909</v>
      </c>
      <c r="D424" s="64">
        <v>239430</v>
      </c>
      <c r="E424" s="69">
        <v>236650</v>
      </c>
      <c r="F424" s="64">
        <v>15010</v>
      </c>
      <c r="G424" s="69">
        <v>10780</v>
      </c>
    </row>
    <row r="425" spans="1:7" ht="31.5" customHeight="1">
      <c r="A425" s="43" t="s">
        <v>648</v>
      </c>
      <c r="B425" t="s">
        <v>1658</v>
      </c>
      <c r="C425" s="66" t="s">
        <v>909</v>
      </c>
      <c r="D425" s="64">
        <v>223950</v>
      </c>
      <c r="E425" s="69">
        <v>220690</v>
      </c>
      <c r="F425" s="64">
        <v>6980</v>
      </c>
      <c r="G425" s="69">
        <v>5550</v>
      </c>
    </row>
    <row r="426" spans="1:7" ht="31.5" customHeight="1">
      <c r="A426" s="43" t="s">
        <v>702</v>
      </c>
      <c r="B426" t="s">
        <v>1659</v>
      </c>
      <c r="C426" s="66" t="s">
        <v>909</v>
      </c>
      <c r="D426" s="64">
        <v>203450</v>
      </c>
      <c r="E426" s="69">
        <v>200470</v>
      </c>
      <c r="F426" s="64">
        <v>5100</v>
      </c>
      <c r="G426" s="69">
        <v>3820</v>
      </c>
    </row>
    <row r="427" spans="1:7" ht="31.5" customHeight="1">
      <c r="A427" s="43" t="s">
        <v>1660</v>
      </c>
      <c r="B427" t="s">
        <v>1661</v>
      </c>
      <c r="C427" s="66" t="s">
        <v>909</v>
      </c>
      <c r="D427" s="64">
        <v>219250</v>
      </c>
      <c r="E427" s="69">
        <v>216210</v>
      </c>
      <c r="F427" s="64">
        <v>6860</v>
      </c>
      <c r="G427" s="69">
        <v>5180</v>
      </c>
    </row>
    <row r="428" spans="1:7" ht="31.5" customHeight="1">
      <c r="A428" s="43" t="s">
        <v>650</v>
      </c>
      <c r="B428" t="s">
        <v>1662</v>
      </c>
      <c r="C428" s="66" t="s">
        <v>909</v>
      </c>
      <c r="D428" s="64">
        <v>192650</v>
      </c>
      <c r="E428" s="69">
        <v>189790</v>
      </c>
      <c r="F428" s="64">
        <v>5300</v>
      </c>
      <c r="G428" s="69">
        <v>4160</v>
      </c>
    </row>
    <row r="429" spans="1:7" ht="31.5" customHeight="1">
      <c r="A429" s="43" t="s">
        <v>1663</v>
      </c>
      <c r="B429" t="s">
        <v>1664</v>
      </c>
      <c r="C429" s="66" t="s">
        <v>909</v>
      </c>
      <c r="D429" s="64">
        <v>201220</v>
      </c>
      <c r="E429" s="69">
        <v>198110</v>
      </c>
      <c r="F429" s="64">
        <v>9890</v>
      </c>
      <c r="G429" s="69">
        <v>7830</v>
      </c>
    </row>
    <row r="430" spans="1:7" ht="31.5" customHeight="1">
      <c r="A430" s="43" t="s">
        <v>674</v>
      </c>
      <c r="B430" t="s">
        <v>1665</v>
      </c>
      <c r="C430" s="66" t="s">
        <v>909</v>
      </c>
      <c r="D430" s="64">
        <v>252210</v>
      </c>
      <c r="E430" s="69">
        <v>248760</v>
      </c>
      <c r="F430" s="64">
        <v>16250</v>
      </c>
      <c r="G430" s="69">
        <v>11770</v>
      </c>
    </row>
    <row r="431" spans="1:7" ht="31.5" customHeight="1">
      <c r="A431" s="43" t="s">
        <v>1666</v>
      </c>
      <c r="B431" t="s">
        <v>1667</v>
      </c>
      <c r="C431" s="66" t="s">
        <v>909</v>
      </c>
      <c r="D431" s="64">
        <v>196610</v>
      </c>
      <c r="E431" s="69">
        <v>193470</v>
      </c>
      <c r="F431" s="64">
        <v>13710</v>
      </c>
      <c r="G431" s="69">
        <v>10000</v>
      </c>
    </row>
    <row r="432" spans="1:7" ht="31.5" customHeight="1">
      <c r="A432" s="43" t="s">
        <v>652</v>
      </c>
      <c r="B432" t="s">
        <v>1668</v>
      </c>
      <c r="C432" s="66" t="s">
        <v>909</v>
      </c>
      <c r="D432" s="64">
        <v>193050</v>
      </c>
      <c r="E432" s="69">
        <v>190340</v>
      </c>
      <c r="F432" s="64">
        <v>10310</v>
      </c>
      <c r="G432" s="69">
        <v>8050</v>
      </c>
    </row>
    <row r="433" spans="1:7" ht="31.5" customHeight="1">
      <c r="A433" s="43" t="s">
        <v>676</v>
      </c>
      <c r="B433" t="s">
        <v>1669</v>
      </c>
      <c r="C433" s="66" t="s">
        <v>909</v>
      </c>
      <c r="D433" s="64">
        <v>202970</v>
      </c>
      <c r="E433" s="69">
        <v>200390</v>
      </c>
      <c r="F433" s="64">
        <v>17980</v>
      </c>
      <c r="G433" s="69">
        <v>13090</v>
      </c>
    </row>
    <row r="434" spans="1:7" ht="31.5" customHeight="1">
      <c r="A434" s="43" t="s">
        <v>704</v>
      </c>
      <c r="B434" t="s">
        <v>1670</v>
      </c>
      <c r="C434" s="66" t="s">
        <v>909</v>
      </c>
      <c r="D434" s="64">
        <v>206330</v>
      </c>
      <c r="E434" s="69">
        <v>203320</v>
      </c>
      <c r="F434" s="64">
        <v>6580</v>
      </c>
      <c r="G434" s="69">
        <v>4750</v>
      </c>
    </row>
    <row r="435" spans="1:7" ht="31.5" customHeight="1">
      <c r="A435" s="43" t="s">
        <v>1671</v>
      </c>
      <c r="B435" t="s">
        <v>1672</v>
      </c>
      <c r="C435" s="66" t="s">
        <v>909</v>
      </c>
      <c r="D435" s="64">
        <v>246000</v>
      </c>
      <c r="E435" s="69">
        <v>243150</v>
      </c>
      <c r="F435" s="64">
        <v>25110</v>
      </c>
      <c r="G435" s="69">
        <v>17470</v>
      </c>
    </row>
    <row r="436" spans="1:7" ht="31.5" customHeight="1">
      <c r="A436" s="43" t="s">
        <v>656</v>
      </c>
      <c r="B436" t="s">
        <v>1673</v>
      </c>
      <c r="C436" s="66" t="s">
        <v>909</v>
      </c>
      <c r="D436" s="64">
        <v>192550</v>
      </c>
      <c r="E436" s="69">
        <v>190180</v>
      </c>
      <c r="F436" s="64">
        <v>13720</v>
      </c>
      <c r="G436" s="69">
        <v>11130</v>
      </c>
    </row>
    <row r="437" spans="1:7" ht="31.5" customHeight="1">
      <c r="A437" s="43" t="s">
        <v>1674</v>
      </c>
      <c r="B437" t="s">
        <v>1675</v>
      </c>
      <c r="C437" s="66" t="s">
        <v>909</v>
      </c>
      <c r="D437" s="64">
        <v>203290</v>
      </c>
      <c r="E437" s="69">
        <v>200140</v>
      </c>
      <c r="F437" s="64">
        <v>4300</v>
      </c>
      <c r="G437" s="69">
        <v>3350</v>
      </c>
    </row>
    <row r="438" spans="1:7" ht="31.5" customHeight="1">
      <c r="A438" s="43" t="s">
        <v>730</v>
      </c>
      <c r="B438" t="s">
        <v>1676</v>
      </c>
      <c r="C438" s="66" t="s">
        <v>909</v>
      </c>
      <c r="D438" s="64">
        <v>233450</v>
      </c>
      <c r="E438" s="69">
        <v>229690</v>
      </c>
      <c r="F438" s="64">
        <v>4820</v>
      </c>
      <c r="G438" s="69">
        <v>3560</v>
      </c>
    </row>
    <row r="439" spans="1:7" ht="31.5" customHeight="1">
      <c r="A439" s="43" t="s">
        <v>1677</v>
      </c>
      <c r="B439" t="s">
        <v>1678</v>
      </c>
      <c r="C439" s="66" t="s">
        <v>909</v>
      </c>
      <c r="D439" s="64">
        <v>225440</v>
      </c>
      <c r="E439" s="69">
        <v>222470</v>
      </c>
      <c r="F439" s="64">
        <v>13160</v>
      </c>
      <c r="G439" s="69">
        <v>8800</v>
      </c>
    </row>
    <row r="440" spans="1:7" ht="31.5" customHeight="1">
      <c r="A440" s="43" t="s">
        <v>614</v>
      </c>
      <c r="B440" t="s">
        <v>1679</v>
      </c>
      <c r="C440" s="66" t="s">
        <v>909</v>
      </c>
      <c r="D440" s="64">
        <v>326940</v>
      </c>
      <c r="E440" s="69">
        <v>322960</v>
      </c>
      <c r="F440" s="64">
        <v>23660</v>
      </c>
      <c r="G440" s="69">
        <v>18170</v>
      </c>
    </row>
    <row r="441" spans="1:7" ht="31.5" customHeight="1">
      <c r="A441" s="43" t="s">
        <v>638</v>
      </c>
      <c r="B441" t="s">
        <v>1680</v>
      </c>
      <c r="C441" s="66" t="s">
        <v>909</v>
      </c>
      <c r="D441" s="64">
        <v>192630</v>
      </c>
      <c r="E441" s="69">
        <v>190290</v>
      </c>
      <c r="F441" s="64">
        <v>6960</v>
      </c>
      <c r="G441" s="69">
        <v>5290</v>
      </c>
    </row>
    <row r="442" spans="1:7" ht="31.5" customHeight="1">
      <c r="A442" s="43" t="s">
        <v>1681</v>
      </c>
      <c r="B442" t="s">
        <v>1682</v>
      </c>
      <c r="C442" s="66" t="s">
        <v>909</v>
      </c>
      <c r="D442" s="64">
        <v>200250</v>
      </c>
      <c r="E442" s="69">
        <v>196920</v>
      </c>
      <c r="F442" s="64">
        <v>5300</v>
      </c>
      <c r="G442" s="69">
        <v>4120</v>
      </c>
    </row>
    <row r="443" spans="1:7" ht="31.5" customHeight="1">
      <c r="A443" s="43" t="s">
        <v>1683</v>
      </c>
      <c r="B443" t="s">
        <v>1684</v>
      </c>
      <c r="C443" s="66" t="s">
        <v>909</v>
      </c>
      <c r="D443" s="64">
        <v>221500</v>
      </c>
      <c r="E443" s="69">
        <v>217740</v>
      </c>
      <c r="F443" s="64">
        <v>10590</v>
      </c>
      <c r="G443" s="69">
        <v>7540</v>
      </c>
    </row>
    <row r="444" spans="1:7" ht="31.5" customHeight="1">
      <c r="A444" s="43" t="s">
        <v>1685</v>
      </c>
      <c r="B444" t="s">
        <v>1686</v>
      </c>
      <c r="C444" s="66" t="s">
        <v>909</v>
      </c>
      <c r="D444" s="64">
        <v>194410</v>
      </c>
      <c r="E444" s="69">
        <v>191770</v>
      </c>
      <c r="F444" s="64">
        <v>5330</v>
      </c>
      <c r="G444" s="69">
        <v>4060</v>
      </c>
    </row>
    <row r="445" spans="1:7" ht="31.5" customHeight="1">
      <c r="A445" s="43" t="s">
        <v>732</v>
      </c>
      <c r="B445" t="s">
        <v>1687</v>
      </c>
      <c r="C445" s="66" t="s">
        <v>909</v>
      </c>
      <c r="D445" s="64">
        <v>233500</v>
      </c>
      <c r="E445" s="69">
        <v>230160</v>
      </c>
      <c r="F445" s="64">
        <v>5790</v>
      </c>
      <c r="G445" s="69">
        <v>4320</v>
      </c>
    </row>
    <row r="446" spans="1:7" ht="31.5" customHeight="1">
      <c r="A446" s="43" t="s">
        <v>1688</v>
      </c>
      <c r="B446" t="s">
        <v>1689</v>
      </c>
      <c r="C446" s="66" t="s">
        <v>909</v>
      </c>
      <c r="D446" s="64">
        <v>252190</v>
      </c>
      <c r="E446" s="69">
        <v>246970</v>
      </c>
      <c r="F446" s="64">
        <v>13940</v>
      </c>
      <c r="G446" s="69">
        <v>10190</v>
      </c>
    </row>
    <row r="447" spans="1:7" ht="31.5" customHeight="1">
      <c r="A447" s="43" t="s">
        <v>1690</v>
      </c>
      <c r="B447" t="s">
        <v>1691</v>
      </c>
      <c r="C447" s="66" t="s">
        <v>909</v>
      </c>
      <c r="D447" s="64">
        <v>272840</v>
      </c>
      <c r="E447" s="69">
        <v>267490</v>
      </c>
      <c r="F447" s="64">
        <v>15330</v>
      </c>
      <c r="G447" s="69">
        <v>11790</v>
      </c>
    </row>
    <row r="448" spans="1:7" ht="31.5" customHeight="1">
      <c r="A448" s="43" t="s">
        <v>706</v>
      </c>
      <c r="B448" t="s">
        <v>1692</v>
      </c>
      <c r="C448" s="66" t="s">
        <v>909</v>
      </c>
      <c r="D448" s="64">
        <v>192700</v>
      </c>
      <c r="E448" s="69">
        <v>190110</v>
      </c>
      <c r="F448" s="64">
        <v>4990</v>
      </c>
      <c r="G448" s="69">
        <v>3500</v>
      </c>
    </row>
    <row r="449" spans="1:7" ht="31.5" customHeight="1">
      <c r="A449" s="43" t="s">
        <v>1693</v>
      </c>
      <c r="B449" t="s">
        <v>1694</v>
      </c>
      <c r="C449" s="66" t="s">
        <v>909</v>
      </c>
      <c r="D449" s="64">
        <v>179230</v>
      </c>
      <c r="E449" s="69">
        <v>176900</v>
      </c>
      <c r="F449" s="64">
        <v>6370</v>
      </c>
      <c r="G449" s="69">
        <v>5150</v>
      </c>
    </row>
    <row r="450" spans="1:7" ht="31.5" customHeight="1">
      <c r="A450" s="43" t="s">
        <v>1695</v>
      </c>
      <c r="B450" t="s">
        <v>1696</v>
      </c>
      <c r="C450" s="66" t="s">
        <v>909</v>
      </c>
      <c r="D450" s="64">
        <v>185070</v>
      </c>
      <c r="E450" s="69">
        <v>182610</v>
      </c>
      <c r="F450" s="64">
        <v>5510</v>
      </c>
      <c r="G450" s="69">
        <v>4390</v>
      </c>
    </row>
    <row r="451" spans="1:7" ht="31.5" customHeight="1">
      <c r="A451" s="43" t="s">
        <v>1697</v>
      </c>
      <c r="B451" t="s">
        <v>1698</v>
      </c>
      <c r="C451" s="66" t="s">
        <v>909</v>
      </c>
      <c r="D451" s="64">
        <v>215930</v>
      </c>
      <c r="E451" s="69">
        <v>212370</v>
      </c>
      <c r="F451" s="64">
        <v>9880</v>
      </c>
      <c r="G451" s="69">
        <v>7650</v>
      </c>
    </row>
    <row r="452" spans="1:7" ht="31.5" customHeight="1">
      <c r="A452" s="43" t="s">
        <v>1699</v>
      </c>
      <c r="B452" t="s">
        <v>1700</v>
      </c>
      <c r="C452" s="66" t="s">
        <v>909</v>
      </c>
      <c r="D452" s="64">
        <v>197850</v>
      </c>
      <c r="E452" s="69">
        <v>194880</v>
      </c>
      <c r="F452" s="64">
        <v>3030</v>
      </c>
      <c r="G452" s="69">
        <v>2230</v>
      </c>
    </row>
    <row r="453" spans="1:7" ht="31.5" customHeight="1">
      <c r="A453" s="43" t="s">
        <v>1701</v>
      </c>
      <c r="B453" t="s">
        <v>1702</v>
      </c>
      <c r="C453" s="66" t="s">
        <v>909</v>
      </c>
      <c r="D453" s="64">
        <v>213210</v>
      </c>
      <c r="E453" s="69">
        <v>210340</v>
      </c>
      <c r="F453" s="64">
        <v>16650</v>
      </c>
      <c r="G453" s="69">
        <v>12080</v>
      </c>
    </row>
    <row r="454" spans="1:7" ht="31.5" customHeight="1">
      <c r="A454" s="43" t="s">
        <v>1703</v>
      </c>
      <c r="B454" t="s">
        <v>1704</v>
      </c>
      <c r="C454" s="66" t="s">
        <v>909</v>
      </c>
      <c r="D454" s="64">
        <v>222730</v>
      </c>
      <c r="E454" s="69">
        <v>219770</v>
      </c>
      <c r="F454" s="64">
        <v>8390</v>
      </c>
      <c r="G454" s="69">
        <v>6550</v>
      </c>
    </row>
    <row r="455" spans="1:7" ht="31.5" customHeight="1">
      <c r="A455" s="43" t="s">
        <v>1705</v>
      </c>
      <c r="B455" t="s">
        <v>1706</v>
      </c>
      <c r="C455" s="66" t="s">
        <v>909</v>
      </c>
      <c r="D455" s="64">
        <v>203690</v>
      </c>
      <c r="E455" s="69">
        <v>200440</v>
      </c>
      <c r="F455" s="64">
        <v>15300</v>
      </c>
      <c r="G455" s="69">
        <v>11110</v>
      </c>
    </row>
    <row r="456" spans="1:7" ht="31.5" customHeight="1">
      <c r="A456" s="43" t="s">
        <v>1707</v>
      </c>
      <c r="B456" t="s">
        <v>1708</v>
      </c>
      <c r="C456" s="66" t="s">
        <v>909</v>
      </c>
      <c r="D456" s="64">
        <v>209800</v>
      </c>
      <c r="E456" s="69">
        <v>206500</v>
      </c>
      <c r="F456" s="64">
        <v>5900</v>
      </c>
      <c r="G456" s="69">
        <v>4350</v>
      </c>
    </row>
    <row r="457" spans="1:7" ht="31.5" customHeight="1">
      <c r="A457" s="43" t="s">
        <v>1709</v>
      </c>
      <c r="B457" t="s">
        <v>1710</v>
      </c>
      <c r="C457" s="66" t="s">
        <v>909</v>
      </c>
      <c r="D457" s="64">
        <v>189000</v>
      </c>
      <c r="E457" s="69">
        <v>186400</v>
      </c>
      <c r="F457" s="64">
        <v>14120</v>
      </c>
      <c r="G457" s="69">
        <v>11070</v>
      </c>
    </row>
    <row r="458" spans="1:7" ht="31.5" customHeight="1">
      <c r="A458" s="43" t="s">
        <v>1711</v>
      </c>
      <c r="B458" t="s">
        <v>1712</v>
      </c>
      <c r="C458" s="66" t="s">
        <v>909</v>
      </c>
      <c r="D458" s="64">
        <v>215170</v>
      </c>
      <c r="E458" s="69">
        <v>211550</v>
      </c>
      <c r="F458" s="64">
        <v>21970</v>
      </c>
      <c r="G458" s="69">
        <v>15530</v>
      </c>
    </row>
    <row r="459" spans="1:7" ht="31.5" customHeight="1">
      <c r="A459" s="43" t="s">
        <v>1713</v>
      </c>
      <c r="B459" t="s">
        <v>1714</v>
      </c>
      <c r="C459" s="66" t="s">
        <v>909</v>
      </c>
      <c r="D459" s="64">
        <v>214440</v>
      </c>
      <c r="E459" s="69">
        <v>210290</v>
      </c>
      <c r="F459" s="64">
        <v>11260</v>
      </c>
      <c r="G459" s="69">
        <v>7700</v>
      </c>
    </row>
    <row r="460" spans="1:7" ht="31.5" customHeight="1">
      <c r="A460" s="43" t="s">
        <v>1715</v>
      </c>
      <c r="B460" t="s">
        <v>1716</v>
      </c>
      <c r="C460" s="66" t="s">
        <v>909</v>
      </c>
      <c r="D460" s="64">
        <v>206770</v>
      </c>
      <c r="E460" s="69">
        <v>203410</v>
      </c>
      <c r="F460" s="64">
        <v>14810</v>
      </c>
      <c r="G460" s="69">
        <v>11160</v>
      </c>
    </row>
    <row r="461" spans="1:7" ht="31.5" customHeight="1">
      <c r="A461" s="43" t="s">
        <v>1717</v>
      </c>
      <c r="B461" t="s">
        <v>1718</v>
      </c>
      <c r="C461" s="66" t="s">
        <v>909</v>
      </c>
      <c r="D461" s="64">
        <v>201930</v>
      </c>
      <c r="E461" s="69">
        <v>199130</v>
      </c>
      <c r="F461" s="64">
        <v>6690</v>
      </c>
      <c r="G461" s="69">
        <v>5100</v>
      </c>
    </row>
    <row r="462" spans="1:7" ht="31.5" customHeight="1">
      <c r="A462" s="43" t="s">
        <v>1719</v>
      </c>
      <c r="B462" t="s">
        <v>1720</v>
      </c>
      <c r="C462" s="66" t="s">
        <v>909</v>
      </c>
      <c r="D462" s="64">
        <v>227060</v>
      </c>
      <c r="E462" s="69">
        <v>223140</v>
      </c>
      <c r="F462" s="64">
        <v>15380</v>
      </c>
      <c r="G462" s="69">
        <v>11320</v>
      </c>
    </row>
    <row r="463" spans="1:7" ht="31.5" customHeight="1">
      <c r="A463" s="43" t="s">
        <v>1721</v>
      </c>
      <c r="B463" t="s">
        <v>1722</v>
      </c>
      <c r="C463" s="66" t="s">
        <v>909</v>
      </c>
      <c r="D463" s="64">
        <v>171840</v>
      </c>
      <c r="E463" s="69">
        <v>169470</v>
      </c>
      <c r="F463" s="64">
        <v>7700</v>
      </c>
      <c r="G463" s="69">
        <v>6020</v>
      </c>
    </row>
    <row r="464" spans="1:7" ht="31.5" customHeight="1">
      <c r="A464" s="43" t="s">
        <v>1723</v>
      </c>
      <c r="B464" t="s">
        <v>1724</v>
      </c>
      <c r="C464" s="66" t="s">
        <v>909</v>
      </c>
      <c r="D464" s="64">
        <v>209980</v>
      </c>
      <c r="E464" s="69">
        <v>206960</v>
      </c>
      <c r="F464" s="64">
        <v>6850</v>
      </c>
      <c r="G464" s="69">
        <v>5030</v>
      </c>
    </row>
    <row r="465" spans="1:7" ht="31.5" customHeight="1">
      <c r="A465" s="43" t="s">
        <v>680</v>
      </c>
      <c r="B465" t="s">
        <v>1725</v>
      </c>
      <c r="C465" s="66" t="s">
        <v>909</v>
      </c>
      <c r="D465" s="64">
        <v>187980</v>
      </c>
      <c r="E465" s="69">
        <v>185400</v>
      </c>
      <c r="F465" s="64">
        <v>7240</v>
      </c>
      <c r="G465" s="69">
        <v>5660</v>
      </c>
    </row>
    <row r="466" spans="1:7" ht="31.5" customHeight="1">
      <c r="A466" s="43" t="s">
        <v>1726</v>
      </c>
      <c r="B466" t="s">
        <v>1727</v>
      </c>
      <c r="C466" s="66" t="s">
        <v>909</v>
      </c>
      <c r="D466" s="64">
        <v>229390</v>
      </c>
      <c r="E466" s="69">
        <v>226090</v>
      </c>
      <c r="F466" s="64">
        <v>17970</v>
      </c>
      <c r="G466" s="69">
        <v>13820</v>
      </c>
    </row>
    <row r="467" spans="1:7" ht="31.5" customHeight="1">
      <c r="A467" s="43" t="s">
        <v>624</v>
      </c>
      <c r="B467" t="s">
        <v>1728</v>
      </c>
      <c r="C467" s="66" t="s">
        <v>909</v>
      </c>
      <c r="D467" s="64">
        <v>230350</v>
      </c>
      <c r="E467" s="69">
        <v>226950</v>
      </c>
      <c r="F467" s="64">
        <v>21680</v>
      </c>
      <c r="G467" s="69">
        <v>15080</v>
      </c>
    </row>
    <row r="468" spans="1:7" ht="31.5" customHeight="1">
      <c r="A468" s="43" t="s">
        <v>1729</v>
      </c>
      <c r="B468" t="s">
        <v>1730</v>
      </c>
      <c r="C468" s="66" t="s">
        <v>909</v>
      </c>
      <c r="D468" s="64">
        <v>226740</v>
      </c>
      <c r="E468" s="69">
        <v>223570</v>
      </c>
      <c r="F468" s="64">
        <v>18610</v>
      </c>
      <c r="G468" s="69">
        <v>13180</v>
      </c>
    </row>
    <row r="469" spans="1:7" ht="31.5" customHeight="1">
      <c r="A469" s="43" t="s">
        <v>1731</v>
      </c>
      <c r="B469" t="s">
        <v>1732</v>
      </c>
      <c r="C469" s="66" t="s">
        <v>909</v>
      </c>
      <c r="D469" s="64">
        <v>207380</v>
      </c>
      <c r="E469" s="69">
        <v>204440</v>
      </c>
      <c r="F469" s="64">
        <v>5070</v>
      </c>
      <c r="G469" s="69">
        <v>3880</v>
      </c>
    </row>
    <row r="470" spans="1:7" ht="31.5" customHeight="1">
      <c r="A470" s="43" t="s">
        <v>1733</v>
      </c>
      <c r="B470" t="s">
        <v>1734</v>
      </c>
      <c r="C470" s="66" t="s">
        <v>909</v>
      </c>
      <c r="D470" s="64">
        <v>222520</v>
      </c>
      <c r="E470" s="69">
        <v>218810</v>
      </c>
      <c r="F470" s="64">
        <v>22080</v>
      </c>
      <c r="G470" s="69">
        <v>16420</v>
      </c>
    </row>
    <row r="471" spans="1:7" ht="31.5" customHeight="1">
      <c r="A471" s="43" t="s">
        <v>1735</v>
      </c>
      <c r="B471" t="s">
        <v>1736</v>
      </c>
      <c r="C471" s="66" t="s">
        <v>909</v>
      </c>
      <c r="D471" s="64">
        <v>215480</v>
      </c>
      <c r="E471" s="69">
        <v>212050</v>
      </c>
      <c r="F471" s="64">
        <v>25000</v>
      </c>
      <c r="G471" s="69">
        <v>18000</v>
      </c>
    </row>
    <row r="472" spans="1:7" ht="31.5" customHeight="1">
      <c r="A472" s="43" t="s">
        <v>712</v>
      </c>
      <c r="B472" t="s">
        <v>1737</v>
      </c>
      <c r="C472" s="66" t="s">
        <v>909</v>
      </c>
      <c r="D472" s="64">
        <v>196360</v>
      </c>
      <c r="E472" s="69">
        <v>193710</v>
      </c>
      <c r="F472" s="64">
        <v>8420</v>
      </c>
      <c r="G472" s="69">
        <v>6310</v>
      </c>
    </row>
    <row r="473" spans="1:7" ht="31.5" customHeight="1">
      <c r="A473" s="43" t="s">
        <v>714</v>
      </c>
      <c r="B473" t="s">
        <v>1738</v>
      </c>
      <c r="C473" s="66" t="s">
        <v>909</v>
      </c>
      <c r="D473" s="64">
        <v>208160</v>
      </c>
      <c r="E473" s="69">
        <v>205290</v>
      </c>
      <c r="F473" s="64">
        <v>5160</v>
      </c>
      <c r="G473" s="69">
        <v>3860</v>
      </c>
    </row>
    <row r="474" spans="1:7" ht="31.5" customHeight="1">
      <c r="A474" s="43" t="s">
        <v>686</v>
      </c>
      <c r="B474" t="s">
        <v>1739</v>
      </c>
      <c r="C474" s="66" t="s">
        <v>909</v>
      </c>
      <c r="D474" s="64">
        <v>203540</v>
      </c>
      <c r="E474" s="69">
        <v>200650</v>
      </c>
      <c r="F474" s="64">
        <v>7990</v>
      </c>
      <c r="G474" s="69">
        <v>6400</v>
      </c>
    </row>
    <row r="475" spans="1:7" ht="31.5" customHeight="1">
      <c r="A475" s="43" t="s">
        <v>688</v>
      </c>
      <c r="B475" t="s">
        <v>1740</v>
      </c>
      <c r="C475" s="66" t="s">
        <v>909</v>
      </c>
      <c r="D475" s="64">
        <v>215130</v>
      </c>
      <c r="E475" s="69">
        <v>212270</v>
      </c>
      <c r="F475" s="64">
        <v>10210</v>
      </c>
      <c r="G475" s="69">
        <v>7700</v>
      </c>
    </row>
    <row r="476" spans="1:7" ht="31.5" customHeight="1">
      <c r="A476" s="43" t="s">
        <v>1741</v>
      </c>
      <c r="B476" t="s">
        <v>1742</v>
      </c>
      <c r="C476" s="66" t="s">
        <v>909</v>
      </c>
      <c r="D476" s="64">
        <v>259680</v>
      </c>
      <c r="E476" s="69">
        <v>255870</v>
      </c>
      <c r="F476" s="64">
        <v>7480</v>
      </c>
      <c r="G476" s="69">
        <v>5870</v>
      </c>
    </row>
    <row r="477" spans="1:7" ht="31.5" customHeight="1">
      <c r="A477" s="43" t="s">
        <v>642</v>
      </c>
      <c r="B477" t="s">
        <v>1743</v>
      </c>
      <c r="C477" s="66" t="s">
        <v>909</v>
      </c>
      <c r="D477" s="64">
        <v>215140</v>
      </c>
      <c r="E477" s="69">
        <v>212510</v>
      </c>
      <c r="F477" s="64">
        <v>5600</v>
      </c>
      <c r="G477" s="69">
        <v>4390</v>
      </c>
    </row>
    <row r="478" spans="1:7" ht="31.5" customHeight="1">
      <c r="A478" s="43" t="s">
        <v>664</v>
      </c>
      <c r="B478" t="s">
        <v>1744</v>
      </c>
      <c r="C478" s="66" t="s">
        <v>909</v>
      </c>
      <c r="D478" s="64">
        <v>191660</v>
      </c>
      <c r="E478" s="69">
        <v>188710</v>
      </c>
      <c r="F478" s="64">
        <v>4610</v>
      </c>
      <c r="G478" s="69">
        <v>3440</v>
      </c>
    </row>
    <row r="479" spans="1:7" ht="31.5" customHeight="1">
      <c r="A479" s="43" t="s">
        <v>1745</v>
      </c>
      <c r="B479" t="s">
        <v>1746</v>
      </c>
      <c r="C479" s="66" t="s">
        <v>909</v>
      </c>
      <c r="D479" s="64">
        <v>203940</v>
      </c>
      <c r="E479" s="69">
        <v>200340</v>
      </c>
      <c r="F479" s="64">
        <v>5580</v>
      </c>
      <c r="G479" s="69">
        <v>4260</v>
      </c>
    </row>
    <row r="480" spans="1:7" ht="31.5" customHeight="1">
      <c r="A480" s="43" t="s">
        <v>1747</v>
      </c>
      <c r="B480" t="s">
        <v>1748</v>
      </c>
      <c r="C480" s="66" t="s">
        <v>909</v>
      </c>
      <c r="D480" s="64">
        <v>232780</v>
      </c>
      <c r="E480" s="69">
        <v>229350</v>
      </c>
      <c r="F480" s="64">
        <v>6380</v>
      </c>
      <c r="G480" s="69">
        <v>4960</v>
      </c>
    </row>
    <row r="481" spans="1:7" ht="31.5" customHeight="1">
      <c r="A481" s="43" t="s">
        <v>720</v>
      </c>
      <c r="B481" t="s">
        <v>1749</v>
      </c>
      <c r="C481" s="66" t="s">
        <v>909</v>
      </c>
      <c r="D481" s="64">
        <v>207900</v>
      </c>
      <c r="E481" s="69">
        <v>203810</v>
      </c>
      <c r="F481" s="64">
        <v>7280</v>
      </c>
      <c r="G481" s="69">
        <v>5080</v>
      </c>
    </row>
    <row r="482" spans="1:7" ht="31.5" customHeight="1">
      <c r="A482" s="43" t="s">
        <v>632</v>
      </c>
      <c r="B482" t="s">
        <v>1750</v>
      </c>
      <c r="C482" s="66" t="s">
        <v>909</v>
      </c>
      <c r="D482" s="64">
        <v>218750</v>
      </c>
      <c r="E482" s="69">
        <v>215060</v>
      </c>
      <c r="F482" s="64">
        <v>4300</v>
      </c>
      <c r="G482" s="69">
        <v>3210</v>
      </c>
    </row>
    <row r="483" spans="1:7" ht="31.5" customHeight="1">
      <c r="A483" s="43" t="s">
        <v>1751</v>
      </c>
      <c r="B483" t="s">
        <v>1752</v>
      </c>
      <c r="C483" s="66" t="s">
        <v>909</v>
      </c>
      <c r="D483" s="64">
        <v>222430</v>
      </c>
      <c r="E483" s="69">
        <v>219280</v>
      </c>
      <c r="F483" s="64">
        <v>9390</v>
      </c>
      <c r="G483" s="69">
        <v>7020</v>
      </c>
    </row>
    <row r="484" spans="1:7" ht="31.5" customHeight="1">
      <c r="A484" s="43" t="s">
        <v>1753</v>
      </c>
      <c r="B484" t="s">
        <v>1754</v>
      </c>
      <c r="C484" s="66" t="s">
        <v>909</v>
      </c>
      <c r="D484" s="64">
        <v>204240</v>
      </c>
      <c r="E484" s="69">
        <v>201120</v>
      </c>
      <c r="F484" s="64">
        <v>11330</v>
      </c>
      <c r="G484" s="69">
        <v>7910</v>
      </c>
    </row>
    <row r="485" spans="1:7" ht="31.5" customHeight="1">
      <c r="A485" s="43" t="s">
        <v>1755</v>
      </c>
      <c r="B485" t="s">
        <v>1756</v>
      </c>
      <c r="C485" s="66" t="s">
        <v>909</v>
      </c>
      <c r="D485" s="64">
        <v>194170</v>
      </c>
      <c r="E485" s="69">
        <v>191350</v>
      </c>
      <c r="F485" s="64">
        <v>10890</v>
      </c>
      <c r="G485" s="69">
        <v>8240</v>
      </c>
    </row>
    <row r="486" spans="1:7" ht="31.5" customHeight="1">
      <c r="A486" s="43" t="s">
        <v>1757</v>
      </c>
      <c r="B486" t="s">
        <v>1758</v>
      </c>
      <c r="C486" s="66" t="s">
        <v>909</v>
      </c>
      <c r="D486" s="64">
        <v>220250</v>
      </c>
      <c r="E486" s="69">
        <v>216820</v>
      </c>
      <c r="F486" s="64">
        <v>14520</v>
      </c>
      <c r="G486" s="69">
        <v>10010</v>
      </c>
    </row>
    <row r="487" spans="1:7" ht="31.5" customHeight="1">
      <c r="A487" s="43" t="s">
        <v>1759</v>
      </c>
      <c r="B487" t="s">
        <v>1760</v>
      </c>
      <c r="C487" s="66" t="s">
        <v>909</v>
      </c>
      <c r="D487" s="64">
        <v>215750</v>
      </c>
      <c r="E487" s="69">
        <v>212450</v>
      </c>
      <c r="F487" s="64">
        <v>14040</v>
      </c>
      <c r="G487" s="69">
        <v>10140</v>
      </c>
    </row>
    <row r="488" spans="1:7" ht="31.5" customHeight="1">
      <c r="A488" s="43" t="s">
        <v>1761</v>
      </c>
      <c r="B488" t="s">
        <v>1762</v>
      </c>
      <c r="C488" s="66" t="s">
        <v>909</v>
      </c>
      <c r="D488" s="64">
        <v>250290</v>
      </c>
      <c r="E488" s="69">
        <v>247210</v>
      </c>
      <c r="F488" s="64">
        <v>19890</v>
      </c>
      <c r="G488" s="69">
        <v>15740</v>
      </c>
    </row>
    <row r="489" spans="1:7" ht="31.5" customHeight="1">
      <c r="A489" s="43" t="s">
        <v>1763</v>
      </c>
      <c r="B489" t="s">
        <v>1764</v>
      </c>
      <c r="C489" s="66" t="s">
        <v>909</v>
      </c>
      <c r="D489" s="64">
        <v>205650</v>
      </c>
      <c r="E489" s="69">
        <v>203040</v>
      </c>
      <c r="F489" s="64">
        <v>18020</v>
      </c>
      <c r="G489" s="69">
        <v>13070</v>
      </c>
    </row>
    <row r="490" spans="1:7" ht="31.5" customHeight="1">
      <c r="A490" s="43" t="s">
        <v>1765</v>
      </c>
      <c r="B490" t="s">
        <v>1766</v>
      </c>
      <c r="C490" s="66" t="s">
        <v>909</v>
      </c>
      <c r="D490" s="64">
        <v>204120</v>
      </c>
      <c r="E490" s="69">
        <v>201240</v>
      </c>
      <c r="F490" s="64">
        <v>16960</v>
      </c>
      <c r="G490" s="69">
        <v>13480</v>
      </c>
    </row>
    <row r="491" spans="1:7" ht="31.5" customHeight="1">
      <c r="A491" s="43" t="s">
        <v>1767</v>
      </c>
      <c r="B491" t="s">
        <v>1768</v>
      </c>
      <c r="C491" s="66" t="s">
        <v>909</v>
      </c>
      <c r="D491" s="64">
        <v>236880</v>
      </c>
      <c r="E491" s="69">
        <v>233770</v>
      </c>
      <c r="F491" s="64">
        <v>23900</v>
      </c>
      <c r="G491" s="69">
        <v>18840</v>
      </c>
    </row>
    <row r="492" spans="1:7" ht="31.5" customHeight="1">
      <c r="A492" s="43" t="s">
        <v>1769</v>
      </c>
      <c r="B492" t="s">
        <v>1770</v>
      </c>
      <c r="C492" s="66" t="s">
        <v>909</v>
      </c>
      <c r="D492" s="64">
        <v>282900</v>
      </c>
      <c r="E492" s="69">
        <v>278060</v>
      </c>
      <c r="F492" s="64">
        <v>24770</v>
      </c>
      <c r="G492" s="69">
        <v>16420</v>
      </c>
    </row>
    <row r="493" spans="1:7" ht="31.5" customHeight="1">
      <c r="A493" s="43" t="s">
        <v>1771</v>
      </c>
      <c r="B493" t="s">
        <v>1772</v>
      </c>
      <c r="C493" s="66" t="s">
        <v>909</v>
      </c>
      <c r="D493" s="64">
        <v>205450</v>
      </c>
      <c r="E493" s="69">
        <v>203310</v>
      </c>
      <c r="F493" s="64">
        <v>21130</v>
      </c>
      <c r="G493" s="69">
        <v>16750</v>
      </c>
    </row>
    <row r="494" spans="1:7" ht="31.5" customHeight="1">
      <c r="A494" s="43" t="s">
        <v>1773</v>
      </c>
      <c r="B494" t="s">
        <v>1774</v>
      </c>
      <c r="C494" s="66" t="s">
        <v>909</v>
      </c>
      <c r="D494" s="64">
        <v>200920</v>
      </c>
      <c r="E494" s="69">
        <v>198360</v>
      </c>
      <c r="F494" s="64">
        <v>9730</v>
      </c>
      <c r="G494" s="69">
        <v>7560</v>
      </c>
    </row>
    <row r="495" spans="1:7" ht="31.5" customHeight="1">
      <c r="A495" s="43" t="s">
        <v>776</v>
      </c>
      <c r="B495" t="s">
        <v>1775</v>
      </c>
      <c r="C495" s="66" t="s">
        <v>909</v>
      </c>
      <c r="D495" s="64">
        <v>224840</v>
      </c>
      <c r="E495" s="69">
        <v>219470</v>
      </c>
      <c r="F495" s="64">
        <v>12160</v>
      </c>
      <c r="G495" s="69">
        <v>9050</v>
      </c>
    </row>
    <row r="496" spans="1:7" ht="31.5" customHeight="1">
      <c r="A496" s="43" t="s">
        <v>1776</v>
      </c>
      <c r="B496" t="s">
        <v>1777</v>
      </c>
      <c r="C496" s="66" t="s">
        <v>909</v>
      </c>
      <c r="D496" s="64">
        <v>207210</v>
      </c>
      <c r="E496" s="69">
        <v>204090</v>
      </c>
      <c r="F496" s="64">
        <v>8340</v>
      </c>
      <c r="G496" s="69">
        <v>6580</v>
      </c>
    </row>
    <row r="497" spans="1:7" ht="31.5" customHeight="1">
      <c r="A497" s="43" t="s">
        <v>1778</v>
      </c>
      <c r="B497" t="s">
        <v>1779</v>
      </c>
      <c r="C497" s="66" t="s">
        <v>909</v>
      </c>
      <c r="D497" s="64">
        <v>183330</v>
      </c>
      <c r="E497" s="69">
        <v>180770</v>
      </c>
      <c r="F497" s="64">
        <v>5070</v>
      </c>
      <c r="G497" s="69">
        <v>4070</v>
      </c>
    </row>
    <row r="498" spans="1:7" ht="31.5" customHeight="1">
      <c r="A498" s="43" t="s">
        <v>1780</v>
      </c>
      <c r="B498" t="s">
        <v>1781</v>
      </c>
      <c r="C498" s="66" t="s">
        <v>909</v>
      </c>
      <c r="D498" s="64">
        <v>194040</v>
      </c>
      <c r="E498" s="69">
        <v>189330</v>
      </c>
      <c r="F498" s="64">
        <v>10470</v>
      </c>
      <c r="G498" s="69">
        <v>8380</v>
      </c>
    </row>
    <row r="499" spans="1:7" ht="31.5" customHeight="1">
      <c r="A499" s="43" t="s">
        <v>760</v>
      </c>
      <c r="B499" t="s">
        <v>1782</v>
      </c>
      <c r="C499" s="66" t="s">
        <v>909</v>
      </c>
      <c r="D499" s="64">
        <v>246480</v>
      </c>
      <c r="E499" s="69">
        <v>242830</v>
      </c>
      <c r="F499" s="64">
        <v>7190</v>
      </c>
      <c r="G499" s="69">
        <v>5520</v>
      </c>
    </row>
    <row r="500" spans="1:7" ht="31.5" customHeight="1">
      <c r="A500" s="43" t="s">
        <v>762</v>
      </c>
      <c r="B500" t="s">
        <v>1783</v>
      </c>
      <c r="C500" s="66" t="s">
        <v>909</v>
      </c>
      <c r="D500" s="64">
        <v>219550</v>
      </c>
      <c r="E500" s="69">
        <v>216450</v>
      </c>
      <c r="F500" s="64">
        <v>13260</v>
      </c>
      <c r="G500" s="69">
        <v>10100</v>
      </c>
    </row>
    <row r="501" spans="1:7" ht="31.5" customHeight="1">
      <c r="A501" s="43" t="s">
        <v>1784</v>
      </c>
      <c r="B501" t="s">
        <v>1785</v>
      </c>
      <c r="C501" s="66" t="s">
        <v>909</v>
      </c>
      <c r="D501" s="64">
        <v>200760</v>
      </c>
      <c r="E501" s="69">
        <v>197130</v>
      </c>
      <c r="F501" s="64">
        <v>8160</v>
      </c>
      <c r="G501" s="69">
        <v>6100</v>
      </c>
    </row>
    <row r="502" spans="1:7" ht="31.5" customHeight="1">
      <c r="A502" s="43" t="s">
        <v>780</v>
      </c>
      <c r="B502" t="s">
        <v>1786</v>
      </c>
      <c r="C502" s="66" t="s">
        <v>909</v>
      </c>
      <c r="D502" s="64">
        <v>186700</v>
      </c>
      <c r="E502" s="69">
        <v>182390</v>
      </c>
      <c r="F502" s="64">
        <v>11140</v>
      </c>
      <c r="G502" s="69">
        <v>8650</v>
      </c>
    </row>
    <row r="503" spans="1:7" ht="31.5" customHeight="1">
      <c r="A503" s="43" t="s">
        <v>782</v>
      </c>
      <c r="B503" t="s">
        <v>1787</v>
      </c>
      <c r="C503" s="66" t="s">
        <v>909</v>
      </c>
      <c r="D503" s="64">
        <v>237150</v>
      </c>
      <c r="E503" s="69">
        <v>232590</v>
      </c>
      <c r="F503" s="64">
        <v>19360</v>
      </c>
      <c r="G503" s="69">
        <v>14220</v>
      </c>
    </row>
    <row r="504" spans="1:7" ht="31.5" customHeight="1">
      <c r="A504" s="43" t="s">
        <v>1788</v>
      </c>
      <c r="B504" t="s">
        <v>1789</v>
      </c>
      <c r="C504" s="66" t="s">
        <v>909</v>
      </c>
      <c r="D504" s="64">
        <v>175990</v>
      </c>
      <c r="E504" s="69">
        <v>173070</v>
      </c>
      <c r="F504" s="64">
        <v>7460</v>
      </c>
      <c r="G504" s="69">
        <v>5880</v>
      </c>
    </row>
    <row r="505" spans="1:7" ht="31.5" customHeight="1">
      <c r="A505" s="43" t="s">
        <v>1790</v>
      </c>
      <c r="B505" t="s">
        <v>1791</v>
      </c>
      <c r="C505" s="66" t="s">
        <v>909</v>
      </c>
      <c r="D505" s="64">
        <v>166110</v>
      </c>
      <c r="E505" s="69">
        <v>164020</v>
      </c>
      <c r="F505" s="64">
        <v>4820</v>
      </c>
      <c r="G505" s="69">
        <v>3830</v>
      </c>
    </row>
    <row r="506" spans="1:7" ht="31.5" customHeight="1">
      <c r="A506" s="43" t="s">
        <v>1792</v>
      </c>
      <c r="B506" t="s">
        <v>1793</v>
      </c>
      <c r="C506" s="66" t="s">
        <v>909</v>
      </c>
      <c r="D506" s="64">
        <v>204470</v>
      </c>
      <c r="E506" s="69">
        <v>201550</v>
      </c>
      <c r="F506" s="64">
        <v>9890</v>
      </c>
      <c r="G506" s="69">
        <v>7610</v>
      </c>
    </row>
    <row r="507" spans="1:7" ht="31.5" customHeight="1">
      <c r="A507" s="43" t="s">
        <v>1794</v>
      </c>
      <c r="B507" t="s">
        <v>1795</v>
      </c>
      <c r="C507" s="66" t="s">
        <v>909</v>
      </c>
      <c r="D507" s="64">
        <v>225290</v>
      </c>
      <c r="E507" s="69">
        <v>222650</v>
      </c>
      <c r="F507" s="64">
        <v>16120</v>
      </c>
      <c r="G507" s="69">
        <v>12410</v>
      </c>
    </row>
    <row r="508" spans="1:7" ht="31.5" customHeight="1">
      <c r="A508" s="43" t="s">
        <v>766</v>
      </c>
      <c r="B508" t="s">
        <v>1796</v>
      </c>
      <c r="C508" s="66" t="s">
        <v>909</v>
      </c>
      <c r="D508" s="64">
        <v>220250</v>
      </c>
      <c r="E508" s="69">
        <v>217480</v>
      </c>
      <c r="F508" s="64">
        <v>16660</v>
      </c>
      <c r="G508" s="69">
        <v>12620</v>
      </c>
    </row>
    <row r="509" spans="1:7" ht="31.5" customHeight="1">
      <c r="A509" s="43" t="s">
        <v>1797</v>
      </c>
      <c r="B509" t="s">
        <v>1798</v>
      </c>
      <c r="C509" s="66" t="s">
        <v>909</v>
      </c>
      <c r="D509" s="64">
        <v>196990</v>
      </c>
      <c r="E509" s="69">
        <v>194010</v>
      </c>
      <c r="F509" s="64">
        <v>7310</v>
      </c>
      <c r="G509" s="69">
        <v>5790</v>
      </c>
    </row>
    <row r="510" spans="1:7" ht="31.5" customHeight="1">
      <c r="A510" s="43" t="s">
        <v>1799</v>
      </c>
      <c r="B510" t="s">
        <v>1800</v>
      </c>
      <c r="C510" s="66" t="s">
        <v>909</v>
      </c>
      <c r="D510" s="64">
        <v>191790</v>
      </c>
      <c r="E510" s="69">
        <v>189370</v>
      </c>
      <c r="F510" s="64">
        <v>8040</v>
      </c>
      <c r="G510" s="69">
        <v>6470</v>
      </c>
    </row>
    <row r="511" spans="1:7" ht="31.5" customHeight="1">
      <c r="A511" s="43" t="s">
        <v>748</v>
      </c>
      <c r="B511" t="s">
        <v>1801</v>
      </c>
      <c r="C511" s="66" t="s">
        <v>909</v>
      </c>
      <c r="D511" s="64">
        <v>210510</v>
      </c>
      <c r="E511" s="69">
        <v>207630</v>
      </c>
      <c r="F511" s="64">
        <v>5610</v>
      </c>
      <c r="G511" s="69">
        <v>4370</v>
      </c>
    </row>
    <row r="512" spans="1:7" ht="31.5" customHeight="1">
      <c r="A512" s="43" t="s">
        <v>1802</v>
      </c>
      <c r="B512" t="s">
        <v>1803</v>
      </c>
      <c r="C512" s="66" t="s">
        <v>909</v>
      </c>
      <c r="D512" s="64">
        <v>229910</v>
      </c>
      <c r="E512" s="69">
        <v>225500</v>
      </c>
      <c r="F512" s="64">
        <v>10810</v>
      </c>
      <c r="G512" s="69">
        <v>8540</v>
      </c>
    </row>
    <row r="513" spans="1:7" ht="31.5" customHeight="1">
      <c r="A513" s="43" t="s">
        <v>1804</v>
      </c>
      <c r="B513" t="s">
        <v>1805</v>
      </c>
      <c r="C513" s="66" t="s">
        <v>909</v>
      </c>
      <c r="D513" s="64">
        <v>192820</v>
      </c>
      <c r="E513" s="69">
        <v>189290</v>
      </c>
      <c r="F513" s="64">
        <v>5600</v>
      </c>
      <c r="G513" s="69">
        <v>4360</v>
      </c>
    </row>
    <row r="514" spans="1:7" ht="31.5" customHeight="1">
      <c r="A514" s="43" t="s">
        <v>1806</v>
      </c>
      <c r="B514" t="s">
        <v>1807</v>
      </c>
      <c r="C514" s="66" t="s">
        <v>909</v>
      </c>
      <c r="D514" s="64">
        <v>196000</v>
      </c>
      <c r="E514" s="69">
        <v>193630</v>
      </c>
      <c r="F514" s="64">
        <v>15150</v>
      </c>
      <c r="G514" s="69">
        <v>12590</v>
      </c>
    </row>
    <row r="515" spans="1:7" ht="31.5" customHeight="1">
      <c r="A515" s="43" t="s">
        <v>1808</v>
      </c>
      <c r="B515" t="s">
        <v>1809</v>
      </c>
      <c r="C515" s="66" t="s">
        <v>909</v>
      </c>
      <c r="D515" s="64">
        <v>242470</v>
      </c>
      <c r="E515" s="69">
        <v>239440</v>
      </c>
      <c r="F515" s="64">
        <v>28830</v>
      </c>
      <c r="G515" s="69">
        <v>19530</v>
      </c>
    </row>
    <row r="516" spans="1:7" ht="31.5" customHeight="1">
      <c r="A516" s="43" t="s">
        <v>1810</v>
      </c>
      <c r="B516" t="s">
        <v>1811</v>
      </c>
      <c r="C516" s="66" t="s">
        <v>909</v>
      </c>
      <c r="D516" s="64">
        <v>216530</v>
      </c>
      <c r="E516" s="69">
        <v>213630</v>
      </c>
      <c r="F516" s="64">
        <v>8910</v>
      </c>
      <c r="G516" s="69">
        <v>6890</v>
      </c>
    </row>
    <row r="517" spans="1:7" ht="31.5" customHeight="1">
      <c r="A517" s="43" t="s">
        <v>1812</v>
      </c>
      <c r="B517" t="s">
        <v>1813</v>
      </c>
      <c r="C517" s="66" t="s">
        <v>909</v>
      </c>
      <c r="D517" s="64">
        <v>204550</v>
      </c>
      <c r="E517" s="69">
        <v>201240</v>
      </c>
      <c r="F517" s="64">
        <v>8970</v>
      </c>
      <c r="G517" s="69">
        <v>7160</v>
      </c>
    </row>
    <row r="518" spans="1:7" ht="31.5" customHeight="1">
      <c r="A518" s="43" t="s">
        <v>1814</v>
      </c>
      <c r="B518" t="s">
        <v>1815</v>
      </c>
      <c r="C518" s="66" t="s">
        <v>909</v>
      </c>
      <c r="D518" s="64">
        <v>233980</v>
      </c>
      <c r="E518" s="69">
        <v>230950</v>
      </c>
      <c r="F518" s="64">
        <v>13260</v>
      </c>
      <c r="G518" s="69">
        <v>10400</v>
      </c>
    </row>
    <row r="519" spans="1:7" ht="31.5" customHeight="1">
      <c r="A519" s="43" t="s">
        <v>1816</v>
      </c>
      <c r="B519" t="s">
        <v>1817</v>
      </c>
      <c r="C519" s="66" t="s">
        <v>909</v>
      </c>
      <c r="D519" s="64">
        <v>214070</v>
      </c>
      <c r="E519" s="69">
        <v>211230</v>
      </c>
      <c r="F519" s="64">
        <v>11760</v>
      </c>
      <c r="G519" s="69">
        <v>9000</v>
      </c>
    </row>
    <row r="520" spans="1:7" ht="31.5" customHeight="1">
      <c r="A520" s="43" t="s">
        <v>1818</v>
      </c>
      <c r="B520" t="s">
        <v>1819</v>
      </c>
      <c r="C520" s="66" t="s">
        <v>909</v>
      </c>
      <c r="D520" s="64">
        <v>206650</v>
      </c>
      <c r="E520" s="69">
        <v>204110</v>
      </c>
      <c r="F520" s="64">
        <v>12330</v>
      </c>
      <c r="G520" s="69">
        <v>9630</v>
      </c>
    </row>
    <row r="521" spans="1:7" ht="31.5" customHeight="1">
      <c r="A521" s="43" t="s">
        <v>1820</v>
      </c>
      <c r="B521" t="s">
        <v>1821</v>
      </c>
      <c r="C521" s="66" t="s">
        <v>909</v>
      </c>
      <c r="D521" s="64">
        <v>213360</v>
      </c>
      <c r="E521" s="69">
        <v>209290</v>
      </c>
      <c r="F521" s="64">
        <v>14020</v>
      </c>
      <c r="G521" s="69">
        <v>10620</v>
      </c>
    </row>
    <row r="522" spans="1:7" ht="31.5" customHeight="1">
      <c r="A522" s="43" t="s">
        <v>1822</v>
      </c>
      <c r="B522" t="s">
        <v>1823</v>
      </c>
      <c r="C522" s="66" t="s">
        <v>909</v>
      </c>
      <c r="D522" s="64">
        <v>193770</v>
      </c>
      <c r="E522" s="69">
        <v>190900</v>
      </c>
      <c r="F522" s="64">
        <v>4910</v>
      </c>
      <c r="G522" s="69">
        <v>4020</v>
      </c>
    </row>
    <row r="523" spans="1:7" ht="31.5" customHeight="1">
      <c r="A523" s="43" t="s">
        <v>1824</v>
      </c>
      <c r="B523" t="s">
        <v>1825</v>
      </c>
      <c r="C523" s="66" t="s">
        <v>909</v>
      </c>
      <c r="D523" s="64">
        <v>216010</v>
      </c>
      <c r="E523" s="69">
        <v>212880</v>
      </c>
      <c r="F523" s="64">
        <v>12120</v>
      </c>
      <c r="G523" s="69">
        <v>9510</v>
      </c>
    </row>
    <row r="524" spans="1:7" ht="31.5" customHeight="1">
      <c r="A524" s="43" t="s">
        <v>1826</v>
      </c>
      <c r="B524" t="s">
        <v>1827</v>
      </c>
      <c r="C524" s="66" t="s">
        <v>909</v>
      </c>
      <c r="D524" s="64">
        <v>239150</v>
      </c>
      <c r="E524" s="69">
        <v>236510</v>
      </c>
      <c r="F524" s="64">
        <v>19360</v>
      </c>
      <c r="G524" s="69">
        <v>15380</v>
      </c>
    </row>
    <row r="525" spans="1:7" ht="31.5" customHeight="1">
      <c r="A525" s="43" t="s">
        <v>1828</v>
      </c>
      <c r="B525" t="s">
        <v>1829</v>
      </c>
      <c r="C525" s="66" t="s">
        <v>909</v>
      </c>
      <c r="D525" s="64">
        <v>215800</v>
      </c>
      <c r="E525" s="69">
        <v>213360</v>
      </c>
      <c r="F525" s="64">
        <v>16230</v>
      </c>
      <c r="G525" s="69">
        <v>12640</v>
      </c>
    </row>
    <row r="526" spans="1:7" ht="31.5" customHeight="1">
      <c r="A526" s="43" t="s">
        <v>784</v>
      </c>
      <c r="B526" t="s">
        <v>1830</v>
      </c>
      <c r="C526" s="66" t="s">
        <v>909</v>
      </c>
      <c r="D526" s="64">
        <v>221150</v>
      </c>
      <c r="E526" s="69">
        <v>216680</v>
      </c>
      <c r="F526" s="64">
        <v>8940</v>
      </c>
      <c r="G526" s="69">
        <v>7180</v>
      </c>
    </row>
    <row r="527" spans="1:7" ht="31.5" customHeight="1">
      <c r="A527" s="43" t="s">
        <v>1831</v>
      </c>
      <c r="B527" t="s">
        <v>1832</v>
      </c>
      <c r="C527" s="66" t="s">
        <v>909</v>
      </c>
      <c r="D527" s="64">
        <v>256120</v>
      </c>
      <c r="E527" s="69">
        <v>252330</v>
      </c>
      <c r="F527" s="64">
        <v>13820</v>
      </c>
      <c r="G527" s="69">
        <v>10940</v>
      </c>
    </row>
    <row r="528" spans="1:7" ht="31.5" customHeight="1">
      <c r="A528" s="43" t="s">
        <v>786</v>
      </c>
      <c r="B528" t="s">
        <v>1833</v>
      </c>
      <c r="C528" s="66" t="s">
        <v>909</v>
      </c>
      <c r="D528" s="64">
        <v>225660</v>
      </c>
      <c r="E528" s="69">
        <v>220860</v>
      </c>
      <c r="F528" s="64">
        <v>7680</v>
      </c>
      <c r="G528" s="69">
        <v>5970</v>
      </c>
    </row>
    <row r="529" spans="1:7" ht="31.5" customHeight="1">
      <c r="A529" s="43" t="s">
        <v>1834</v>
      </c>
      <c r="B529" t="s">
        <v>1835</v>
      </c>
      <c r="C529" s="66" t="s">
        <v>909</v>
      </c>
      <c r="D529" s="64">
        <v>230620</v>
      </c>
      <c r="E529" s="69">
        <v>225830</v>
      </c>
      <c r="F529" s="64">
        <v>7610</v>
      </c>
      <c r="G529" s="69">
        <v>5920</v>
      </c>
    </row>
    <row r="530" spans="1:7" ht="31.5" customHeight="1">
      <c r="A530" s="43" t="s">
        <v>1836</v>
      </c>
      <c r="B530" t="s">
        <v>1837</v>
      </c>
      <c r="C530" s="66" t="s">
        <v>909</v>
      </c>
      <c r="D530" s="64">
        <v>179210</v>
      </c>
      <c r="E530" s="69">
        <v>175270</v>
      </c>
      <c r="F530" s="64">
        <v>5390</v>
      </c>
      <c r="G530" s="69">
        <v>4240</v>
      </c>
    </row>
    <row r="531" spans="1:7" ht="31.5" customHeight="1">
      <c r="A531" s="43" t="s">
        <v>1838</v>
      </c>
      <c r="B531" t="s">
        <v>1839</v>
      </c>
      <c r="C531" s="66" t="s">
        <v>909</v>
      </c>
      <c r="D531" s="64">
        <v>225890</v>
      </c>
      <c r="E531" s="69">
        <v>222940</v>
      </c>
      <c r="F531" s="64">
        <v>11170</v>
      </c>
      <c r="G531" s="69">
        <v>8700</v>
      </c>
    </row>
    <row r="532" spans="1:7" ht="31.5" customHeight="1">
      <c r="A532" s="43" t="s">
        <v>756</v>
      </c>
      <c r="B532" t="s">
        <v>1840</v>
      </c>
      <c r="C532" s="66" t="s">
        <v>909</v>
      </c>
      <c r="D532" s="64">
        <v>224910</v>
      </c>
      <c r="E532" s="69">
        <v>221530</v>
      </c>
      <c r="F532" s="64">
        <v>20790</v>
      </c>
      <c r="G532" s="69">
        <v>15290</v>
      </c>
    </row>
    <row r="533" spans="1:7" ht="31.5" customHeight="1">
      <c r="A533" s="43" t="s">
        <v>1841</v>
      </c>
      <c r="B533" t="s">
        <v>1842</v>
      </c>
      <c r="C533" s="66" t="s">
        <v>909</v>
      </c>
      <c r="D533" s="64">
        <v>222570</v>
      </c>
      <c r="E533" s="69">
        <v>219700</v>
      </c>
      <c r="F533" s="64">
        <v>14070</v>
      </c>
      <c r="G533" s="69">
        <v>10780</v>
      </c>
    </row>
    <row r="534" spans="1:7" ht="31.5" customHeight="1">
      <c r="A534" s="43" t="s">
        <v>1843</v>
      </c>
      <c r="B534" t="s">
        <v>1844</v>
      </c>
      <c r="C534" s="66" t="s">
        <v>909</v>
      </c>
      <c r="D534" s="64">
        <v>216770</v>
      </c>
      <c r="E534" s="69">
        <v>213780</v>
      </c>
      <c r="F534" s="64">
        <v>9390</v>
      </c>
      <c r="G534" s="69">
        <v>7320</v>
      </c>
    </row>
    <row r="535" spans="1:7" ht="31.5" customHeight="1">
      <c r="A535" s="43" t="s">
        <v>1845</v>
      </c>
      <c r="B535" t="s">
        <v>1846</v>
      </c>
      <c r="C535" s="66" t="s">
        <v>909</v>
      </c>
      <c r="D535" s="64">
        <v>217800</v>
      </c>
      <c r="E535" s="69">
        <v>215080</v>
      </c>
      <c r="F535" s="64">
        <v>13720</v>
      </c>
      <c r="G535" s="69">
        <v>10550</v>
      </c>
    </row>
    <row r="536" spans="1:7" ht="31.5" customHeight="1">
      <c r="A536" s="43" t="s">
        <v>1847</v>
      </c>
      <c r="B536" t="s">
        <v>1848</v>
      </c>
      <c r="C536" s="66" t="s">
        <v>909</v>
      </c>
      <c r="D536" s="64">
        <v>231170</v>
      </c>
      <c r="E536" s="69">
        <v>228090</v>
      </c>
      <c r="F536" s="64">
        <v>13540</v>
      </c>
      <c r="G536" s="69">
        <v>10220</v>
      </c>
    </row>
    <row r="537" spans="1:7" ht="31.5" customHeight="1">
      <c r="A537" s="43" t="s">
        <v>1849</v>
      </c>
      <c r="B537" t="s">
        <v>1850</v>
      </c>
      <c r="C537" s="66" t="s">
        <v>909</v>
      </c>
      <c r="D537" s="64">
        <v>234790</v>
      </c>
      <c r="E537" s="69">
        <v>231930</v>
      </c>
      <c r="F537" s="64">
        <v>9490</v>
      </c>
      <c r="G537" s="69">
        <v>7610</v>
      </c>
    </row>
    <row r="538" spans="1:7" ht="31.5" customHeight="1">
      <c r="A538" s="43" t="s">
        <v>1851</v>
      </c>
      <c r="B538" t="s">
        <v>1852</v>
      </c>
      <c r="C538" s="66" t="s">
        <v>909</v>
      </c>
      <c r="D538" s="64">
        <v>239850</v>
      </c>
      <c r="E538" s="69">
        <v>236500</v>
      </c>
      <c r="F538" s="64">
        <v>16930</v>
      </c>
      <c r="G538" s="69">
        <v>11840</v>
      </c>
    </row>
    <row r="539" spans="1:7" ht="31.5" customHeight="1">
      <c r="A539" s="43" t="s">
        <v>1853</v>
      </c>
      <c r="B539" t="s">
        <v>1854</v>
      </c>
      <c r="C539" s="66" t="s">
        <v>909</v>
      </c>
      <c r="D539" s="64">
        <v>239340</v>
      </c>
      <c r="E539" s="69">
        <v>235550</v>
      </c>
      <c r="F539" s="64">
        <v>15190</v>
      </c>
      <c r="G539" s="69">
        <v>11890</v>
      </c>
    </row>
    <row r="540" spans="1:7" ht="31.5" customHeight="1">
      <c r="A540" s="43" t="s">
        <v>1855</v>
      </c>
      <c r="B540" t="s">
        <v>1856</v>
      </c>
      <c r="C540" s="66" t="s">
        <v>170</v>
      </c>
      <c r="D540" s="64">
        <v>143970</v>
      </c>
      <c r="E540" s="69">
        <v>142040</v>
      </c>
      <c r="F540" s="64">
        <v>13240</v>
      </c>
      <c r="G540" s="69">
        <v>10520</v>
      </c>
    </row>
    <row r="541" spans="1:7" ht="31.5" customHeight="1">
      <c r="A541" s="43" t="s">
        <v>1857</v>
      </c>
      <c r="B541" t="s">
        <v>1858</v>
      </c>
      <c r="C541" s="66" t="s">
        <v>170</v>
      </c>
      <c r="D541" s="64">
        <v>115820</v>
      </c>
      <c r="E541" s="69">
        <v>113950</v>
      </c>
      <c r="F541" s="64">
        <v>8440</v>
      </c>
      <c r="G541" s="69">
        <v>6430</v>
      </c>
    </row>
    <row r="542" spans="1:7" ht="31.5" customHeight="1">
      <c r="A542" s="43" t="s">
        <v>1859</v>
      </c>
      <c r="B542" t="s">
        <v>1860</v>
      </c>
      <c r="C542" s="66" t="s">
        <v>170</v>
      </c>
      <c r="D542" s="64">
        <v>152380</v>
      </c>
      <c r="E542" s="69">
        <v>149480</v>
      </c>
      <c r="F542" s="64">
        <v>8830</v>
      </c>
      <c r="G542" s="69">
        <v>6890</v>
      </c>
    </row>
    <row r="543" spans="1:7" ht="31.5" customHeight="1">
      <c r="A543" s="43" t="s">
        <v>1861</v>
      </c>
      <c r="B543" t="s">
        <v>1862</v>
      </c>
      <c r="C543" s="66" t="s">
        <v>170</v>
      </c>
      <c r="D543" s="64">
        <v>100730</v>
      </c>
      <c r="E543" s="69">
        <v>99150</v>
      </c>
      <c r="F543" s="64">
        <v>12270</v>
      </c>
      <c r="G543" s="69">
        <v>9380</v>
      </c>
    </row>
    <row r="544" spans="1:7" ht="31.5" customHeight="1">
      <c r="A544" s="43" t="s">
        <v>1863</v>
      </c>
      <c r="B544" t="s">
        <v>1864</v>
      </c>
      <c r="C544" s="66" t="s">
        <v>170</v>
      </c>
      <c r="D544" s="64">
        <v>152890</v>
      </c>
      <c r="E544" s="69">
        <v>150580</v>
      </c>
      <c r="F544" s="64">
        <v>15470</v>
      </c>
      <c r="G544" s="69">
        <v>12450</v>
      </c>
    </row>
    <row r="545" spans="1:7" ht="31.5" customHeight="1">
      <c r="A545" s="43" t="s">
        <v>1865</v>
      </c>
      <c r="B545" t="s">
        <v>1866</v>
      </c>
      <c r="C545" s="66" t="s">
        <v>170</v>
      </c>
      <c r="D545" s="64">
        <v>156350</v>
      </c>
      <c r="E545" s="69">
        <v>154030</v>
      </c>
      <c r="F545" s="64">
        <v>8610</v>
      </c>
      <c r="G545" s="69">
        <v>6580</v>
      </c>
    </row>
    <row r="546" spans="1:7" ht="31.5" customHeight="1">
      <c r="A546" s="43" t="s">
        <v>1867</v>
      </c>
      <c r="B546" t="s">
        <v>1868</v>
      </c>
      <c r="C546" s="66" t="s">
        <v>170</v>
      </c>
      <c r="D546" s="64">
        <v>174400</v>
      </c>
      <c r="E546" s="69">
        <v>172060</v>
      </c>
      <c r="F546" s="64">
        <v>7600</v>
      </c>
      <c r="G546" s="69">
        <v>6100</v>
      </c>
    </row>
    <row r="547" spans="1:7" ht="31.5" customHeight="1">
      <c r="A547" s="43" t="s">
        <v>1869</v>
      </c>
      <c r="B547" t="s">
        <v>1870</v>
      </c>
      <c r="C547" s="66" t="s">
        <v>170</v>
      </c>
      <c r="D547" s="64">
        <v>179440</v>
      </c>
      <c r="E547" s="69">
        <v>176940</v>
      </c>
      <c r="F547" s="64">
        <v>13520</v>
      </c>
      <c r="G547" s="69">
        <v>11160</v>
      </c>
    </row>
    <row r="548" spans="1:7" ht="31.5" customHeight="1">
      <c r="A548" s="43" t="s">
        <v>1871</v>
      </c>
      <c r="B548" t="s">
        <v>1872</v>
      </c>
      <c r="C548" s="66" t="s">
        <v>170</v>
      </c>
      <c r="D548" s="64">
        <v>171630</v>
      </c>
      <c r="E548" s="69">
        <v>168700</v>
      </c>
      <c r="F548" s="64">
        <v>10830</v>
      </c>
      <c r="G548" s="69">
        <v>7090</v>
      </c>
    </row>
    <row r="549" spans="1:7" ht="31.5" customHeight="1">
      <c r="A549" s="43" t="s">
        <v>1873</v>
      </c>
      <c r="B549" t="s">
        <v>1874</v>
      </c>
      <c r="C549" s="66" t="s">
        <v>170</v>
      </c>
      <c r="D549" s="64">
        <v>177610</v>
      </c>
      <c r="E549" s="69">
        <v>175140</v>
      </c>
      <c r="F549" s="64">
        <v>5160</v>
      </c>
      <c r="G549" s="69">
        <v>4120</v>
      </c>
    </row>
    <row r="550" spans="1:7" ht="31.5" customHeight="1">
      <c r="A550" s="43" t="s">
        <v>1875</v>
      </c>
      <c r="B550" t="s">
        <v>1876</v>
      </c>
      <c r="C550" s="66" t="s">
        <v>170</v>
      </c>
      <c r="D550" s="64">
        <v>237170</v>
      </c>
      <c r="E550" s="69">
        <v>233040</v>
      </c>
      <c r="F550" s="64">
        <v>17450</v>
      </c>
      <c r="G550" s="69">
        <v>13680</v>
      </c>
    </row>
    <row r="551" spans="1:7" ht="31.5" customHeight="1">
      <c r="A551" s="43" t="s">
        <v>1877</v>
      </c>
      <c r="B551" t="s">
        <v>1878</v>
      </c>
      <c r="C551" s="66" t="s">
        <v>170</v>
      </c>
      <c r="D551" s="64">
        <v>200940</v>
      </c>
      <c r="E551" s="69">
        <v>197740</v>
      </c>
      <c r="F551" s="64">
        <v>15530</v>
      </c>
      <c r="G551" s="69">
        <v>12360</v>
      </c>
    </row>
    <row r="552" spans="1:7" ht="31.5" customHeight="1">
      <c r="A552" s="43" t="s">
        <v>1879</v>
      </c>
      <c r="B552" t="s">
        <v>1880</v>
      </c>
      <c r="C552" s="66" t="s">
        <v>170</v>
      </c>
      <c r="D552" s="64">
        <v>156720</v>
      </c>
      <c r="E552" s="69">
        <v>154670</v>
      </c>
      <c r="F552" s="64">
        <v>9190</v>
      </c>
      <c r="G552" s="69">
        <v>6740</v>
      </c>
    </row>
    <row r="553" spans="1:7" ht="31.5" customHeight="1">
      <c r="A553" s="43" t="s">
        <v>1881</v>
      </c>
      <c r="B553" t="s">
        <v>1882</v>
      </c>
      <c r="C553" s="66" t="s">
        <v>170</v>
      </c>
      <c r="D553" s="64">
        <v>181820</v>
      </c>
      <c r="E553" s="69">
        <v>179310</v>
      </c>
      <c r="F553" s="64">
        <v>11770</v>
      </c>
      <c r="G553" s="69">
        <v>8820</v>
      </c>
    </row>
    <row r="554" spans="1:7" ht="31.5" customHeight="1">
      <c r="A554" s="43" t="s">
        <v>1883</v>
      </c>
      <c r="B554" t="s">
        <v>1884</v>
      </c>
      <c r="C554" s="66" t="s">
        <v>170</v>
      </c>
      <c r="D554" s="64">
        <v>146080</v>
      </c>
      <c r="E554" s="69">
        <v>144260</v>
      </c>
      <c r="F554" s="64">
        <v>11380</v>
      </c>
      <c r="G554" s="69">
        <v>8460</v>
      </c>
    </row>
    <row r="555" spans="1:7" ht="31.5" customHeight="1">
      <c r="A555" s="43" t="s">
        <v>1885</v>
      </c>
      <c r="B555" t="s">
        <v>1886</v>
      </c>
      <c r="C555" s="66" t="s">
        <v>170</v>
      </c>
      <c r="D555" s="64">
        <v>125340</v>
      </c>
      <c r="E555" s="69">
        <v>123120</v>
      </c>
      <c r="F555" s="64">
        <v>10250</v>
      </c>
      <c r="G555" s="69">
        <v>8030</v>
      </c>
    </row>
    <row r="556" spans="1:7" ht="31.5" customHeight="1">
      <c r="A556" s="43" t="s">
        <v>1887</v>
      </c>
      <c r="B556" t="s">
        <v>1888</v>
      </c>
      <c r="C556" s="66" t="s">
        <v>170</v>
      </c>
      <c r="D556" s="64">
        <v>141560</v>
      </c>
      <c r="E556" s="69">
        <v>139000</v>
      </c>
      <c r="F556" s="64">
        <v>10080</v>
      </c>
      <c r="G556" s="69">
        <v>7420</v>
      </c>
    </row>
    <row r="557" spans="1:7" ht="31.5" customHeight="1">
      <c r="A557" s="43" t="s">
        <v>1889</v>
      </c>
      <c r="B557" t="s">
        <v>1890</v>
      </c>
      <c r="C557" s="66" t="s">
        <v>170</v>
      </c>
      <c r="D557" s="64">
        <v>154570</v>
      </c>
      <c r="E557" s="69">
        <v>152520</v>
      </c>
      <c r="F557" s="64">
        <v>14850</v>
      </c>
      <c r="G557" s="69">
        <v>11770</v>
      </c>
    </row>
    <row r="558" spans="1:7" ht="31.5" customHeight="1">
      <c r="A558" s="43" t="s">
        <v>1891</v>
      </c>
      <c r="B558" t="s">
        <v>1892</v>
      </c>
      <c r="C558" s="66" t="s">
        <v>170</v>
      </c>
      <c r="D558" s="64">
        <v>125340</v>
      </c>
      <c r="E558" s="69">
        <v>123210</v>
      </c>
      <c r="F558" s="64">
        <v>7920</v>
      </c>
      <c r="G558" s="69">
        <v>6120</v>
      </c>
    </row>
    <row r="559" spans="1:7" ht="31.5" customHeight="1">
      <c r="A559" s="43" t="s">
        <v>1893</v>
      </c>
      <c r="B559" t="s">
        <v>1894</v>
      </c>
      <c r="C559" s="66" t="s">
        <v>170</v>
      </c>
      <c r="D559" s="64">
        <v>115650</v>
      </c>
      <c r="E559" s="69">
        <v>113460</v>
      </c>
      <c r="F559" s="64">
        <v>11060</v>
      </c>
      <c r="G559" s="69">
        <v>8190</v>
      </c>
    </row>
    <row r="560" spans="1:7" ht="31.5" customHeight="1">
      <c r="A560" s="43" t="s">
        <v>1895</v>
      </c>
      <c r="B560" t="s">
        <v>1896</v>
      </c>
      <c r="C560" s="66" t="s">
        <v>170</v>
      </c>
      <c r="D560" s="64">
        <v>173210</v>
      </c>
      <c r="E560" s="69">
        <v>170750</v>
      </c>
      <c r="F560" s="64">
        <v>6380</v>
      </c>
      <c r="G560" s="69">
        <v>4940</v>
      </c>
    </row>
    <row r="561" spans="1:7" ht="31.5" customHeight="1">
      <c r="A561" s="43" t="s">
        <v>1897</v>
      </c>
      <c r="B561" t="s">
        <v>1898</v>
      </c>
      <c r="C561" s="66" t="s">
        <v>170</v>
      </c>
      <c r="D561" s="64">
        <v>156930</v>
      </c>
      <c r="E561" s="69">
        <v>154600</v>
      </c>
      <c r="F561" s="64">
        <v>10450</v>
      </c>
      <c r="G561" s="69">
        <v>8550</v>
      </c>
    </row>
    <row r="562" spans="1:7" ht="31.5" customHeight="1">
      <c r="A562" s="43" t="s">
        <v>1899</v>
      </c>
      <c r="B562" t="s">
        <v>1900</v>
      </c>
      <c r="C562" s="66" t="s">
        <v>170</v>
      </c>
      <c r="D562" s="64">
        <v>179690</v>
      </c>
      <c r="E562" s="69">
        <v>177300</v>
      </c>
      <c r="F562" s="64">
        <v>12130</v>
      </c>
      <c r="G562" s="69">
        <v>9160</v>
      </c>
    </row>
    <row r="563" spans="1:7" ht="31.5" customHeight="1">
      <c r="A563" s="43" t="s">
        <v>1901</v>
      </c>
      <c r="B563" t="s">
        <v>1902</v>
      </c>
      <c r="C563" s="66" t="s">
        <v>170</v>
      </c>
      <c r="D563" s="64">
        <v>162050</v>
      </c>
      <c r="E563" s="69">
        <v>159740</v>
      </c>
      <c r="F563" s="64">
        <v>17190</v>
      </c>
      <c r="G563" s="69">
        <v>14040</v>
      </c>
    </row>
    <row r="564" spans="1:7" ht="31.5" customHeight="1">
      <c r="A564" s="43" t="s">
        <v>1903</v>
      </c>
      <c r="B564" t="s">
        <v>1904</v>
      </c>
      <c r="C564" s="66" t="s">
        <v>170</v>
      </c>
      <c r="D564" s="64">
        <v>184270</v>
      </c>
      <c r="E564" s="69">
        <v>181780</v>
      </c>
      <c r="F564" s="64">
        <v>5680</v>
      </c>
      <c r="G564" s="69">
        <v>4480</v>
      </c>
    </row>
    <row r="565" spans="1:7" ht="31.5" customHeight="1">
      <c r="A565" s="43" t="s">
        <v>1905</v>
      </c>
      <c r="B565" t="s">
        <v>1906</v>
      </c>
      <c r="C565" s="66" t="s">
        <v>170</v>
      </c>
      <c r="D565" s="64">
        <v>109150</v>
      </c>
      <c r="E565" s="69">
        <v>107160</v>
      </c>
      <c r="F565" s="64">
        <v>8600</v>
      </c>
      <c r="G565" s="69">
        <v>6470</v>
      </c>
    </row>
    <row r="566" spans="1:7" ht="31.5" customHeight="1">
      <c r="A566" s="43" t="s">
        <v>1907</v>
      </c>
      <c r="B566" t="s">
        <v>1908</v>
      </c>
      <c r="C566" s="66" t="s">
        <v>170</v>
      </c>
      <c r="D566" s="64">
        <v>160230</v>
      </c>
      <c r="E566" s="69">
        <v>158120</v>
      </c>
      <c r="F566" s="64">
        <v>11750</v>
      </c>
      <c r="G566" s="69">
        <v>9120</v>
      </c>
    </row>
    <row r="567" spans="1:7" ht="31.5" customHeight="1">
      <c r="A567" s="43" t="s">
        <v>1909</v>
      </c>
      <c r="B567" t="s">
        <v>1910</v>
      </c>
      <c r="C567" s="66" t="s">
        <v>170</v>
      </c>
      <c r="D567" s="64">
        <v>168320</v>
      </c>
      <c r="E567" s="69">
        <v>165790</v>
      </c>
      <c r="F567" s="64">
        <v>12570</v>
      </c>
      <c r="G567" s="69">
        <v>9630</v>
      </c>
    </row>
    <row r="568" spans="1:7" ht="31.5" customHeight="1">
      <c r="A568" s="43" t="s">
        <v>1911</v>
      </c>
      <c r="B568" t="s">
        <v>1912</v>
      </c>
      <c r="C568" s="66" t="s">
        <v>170</v>
      </c>
      <c r="D568" s="64">
        <v>187510</v>
      </c>
      <c r="E568" s="69">
        <v>184340</v>
      </c>
      <c r="F568" s="64">
        <v>14010</v>
      </c>
      <c r="G568" s="69">
        <v>10700</v>
      </c>
    </row>
    <row r="569" spans="1:7" ht="31.5" customHeight="1">
      <c r="A569" s="43" t="s">
        <v>1913</v>
      </c>
      <c r="B569" t="s">
        <v>1914</v>
      </c>
      <c r="C569" s="66" t="s">
        <v>170</v>
      </c>
      <c r="D569" s="64">
        <v>161380</v>
      </c>
      <c r="E569" s="69">
        <v>159250</v>
      </c>
      <c r="F569" s="64">
        <v>12040</v>
      </c>
      <c r="G569" s="69">
        <v>9450</v>
      </c>
    </row>
    <row r="570" spans="1:7" ht="31.5" customHeight="1">
      <c r="A570" s="43" t="s">
        <v>1915</v>
      </c>
      <c r="B570" t="s">
        <v>1916</v>
      </c>
      <c r="C570" s="66" t="s">
        <v>170</v>
      </c>
      <c r="D570" s="64">
        <v>168430</v>
      </c>
      <c r="E570" s="69">
        <v>166210</v>
      </c>
      <c r="F570" s="64">
        <v>9270</v>
      </c>
      <c r="G570" s="69">
        <v>7330</v>
      </c>
    </row>
    <row r="571" spans="1:7" ht="31.5" customHeight="1">
      <c r="A571" s="43" t="s">
        <v>1917</v>
      </c>
      <c r="B571" t="s">
        <v>1918</v>
      </c>
      <c r="C571" s="66" t="s">
        <v>170</v>
      </c>
      <c r="D571" s="64">
        <v>179280</v>
      </c>
      <c r="E571" s="69">
        <v>176900</v>
      </c>
      <c r="F571" s="64">
        <v>12250</v>
      </c>
      <c r="G571" s="69">
        <v>9570</v>
      </c>
    </row>
    <row r="572" spans="1:7" ht="31.5" customHeight="1">
      <c r="A572" s="43" t="s">
        <v>1919</v>
      </c>
      <c r="B572" t="s">
        <v>1920</v>
      </c>
      <c r="C572" s="66" t="s">
        <v>170</v>
      </c>
      <c r="D572" s="64">
        <v>156000</v>
      </c>
      <c r="E572" s="69">
        <v>153390</v>
      </c>
      <c r="F572" s="64">
        <v>16620</v>
      </c>
      <c r="G572" s="69">
        <v>12680</v>
      </c>
    </row>
    <row r="573" spans="1:7" ht="31.5" customHeight="1">
      <c r="A573" s="43" t="s">
        <v>1921</v>
      </c>
      <c r="B573" t="s">
        <v>1922</v>
      </c>
      <c r="C573" s="66" t="s">
        <v>170</v>
      </c>
      <c r="D573" s="64">
        <v>175400</v>
      </c>
      <c r="E573" s="69">
        <v>172490</v>
      </c>
      <c r="F573" s="64">
        <v>14830</v>
      </c>
      <c r="G573" s="69">
        <v>11670</v>
      </c>
    </row>
    <row r="574" spans="1:7" ht="31.5" customHeight="1">
      <c r="A574" s="43" t="s">
        <v>1923</v>
      </c>
      <c r="B574" t="s">
        <v>1924</v>
      </c>
      <c r="C574" s="66" t="s">
        <v>170</v>
      </c>
      <c r="D574" s="64">
        <v>169810</v>
      </c>
      <c r="E574" s="69">
        <v>166780</v>
      </c>
      <c r="F574" s="64">
        <v>11190</v>
      </c>
      <c r="G574" s="69">
        <v>8090</v>
      </c>
    </row>
    <row r="575" spans="1:7" ht="31.5" customHeight="1">
      <c r="A575" s="43" t="s">
        <v>1925</v>
      </c>
      <c r="B575" t="s">
        <v>1926</v>
      </c>
      <c r="C575" s="66" t="s">
        <v>170</v>
      </c>
      <c r="D575" s="64">
        <v>174510</v>
      </c>
      <c r="E575" s="69">
        <v>171800</v>
      </c>
      <c r="F575" s="64">
        <v>14040</v>
      </c>
      <c r="G575" s="69">
        <v>11380</v>
      </c>
    </row>
    <row r="576" spans="1:7" ht="31.5" customHeight="1">
      <c r="A576" s="43" t="s">
        <v>1927</v>
      </c>
      <c r="B576" t="s">
        <v>1928</v>
      </c>
      <c r="C576" s="66" t="s">
        <v>170</v>
      </c>
      <c r="D576" s="64">
        <v>139150</v>
      </c>
      <c r="E576" s="69">
        <v>136670</v>
      </c>
      <c r="F576" s="64">
        <v>11630</v>
      </c>
      <c r="G576" s="69">
        <v>8860</v>
      </c>
    </row>
    <row r="577" spans="1:7" ht="31.5" customHeight="1">
      <c r="A577" s="43" t="s">
        <v>1929</v>
      </c>
      <c r="B577" t="s">
        <v>1930</v>
      </c>
      <c r="C577" s="66" t="s">
        <v>170</v>
      </c>
      <c r="D577" s="64">
        <v>215730</v>
      </c>
      <c r="E577" s="69">
        <v>212540</v>
      </c>
      <c r="F577" s="64">
        <v>10420</v>
      </c>
      <c r="G577" s="69">
        <v>8190</v>
      </c>
    </row>
    <row r="578" spans="1:7" ht="31.5" customHeight="1">
      <c r="A578" s="43" t="s">
        <v>1931</v>
      </c>
      <c r="B578" t="s">
        <v>1932</v>
      </c>
      <c r="C578" s="66" t="s">
        <v>170</v>
      </c>
      <c r="D578" s="64">
        <v>127530</v>
      </c>
      <c r="E578" s="69">
        <v>125520</v>
      </c>
      <c r="F578" s="64">
        <v>9490</v>
      </c>
      <c r="G578" s="69">
        <v>7400</v>
      </c>
    </row>
    <row r="579" spans="1:7" ht="31.5" customHeight="1">
      <c r="A579" s="43" t="s">
        <v>1933</v>
      </c>
      <c r="B579" t="s">
        <v>1934</v>
      </c>
      <c r="C579" s="66" t="s">
        <v>170</v>
      </c>
      <c r="D579" s="64">
        <v>126180</v>
      </c>
      <c r="E579" s="69">
        <v>123630</v>
      </c>
      <c r="F579" s="64">
        <v>14110</v>
      </c>
      <c r="G579" s="69">
        <v>11040</v>
      </c>
    </row>
    <row r="580" spans="1:7" ht="31.5" customHeight="1">
      <c r="A580" s="43" t="s">
        <v>1935</v>
      </c>
      <c r="B580" t="s">
        <v>1936</v>
      </c>
      <c r="C580" s="66" t="s">
        <v>172</v>
      </c>
      <c r="D580" s="64">
        <v>238910</v>
      </c>
      <c r="E580" s="69">
        <v>235100</v>
      </c>
      <c r="F580" s="64">
        <v>34340</v>
      </c>
      <c r="G580" s="69">
        <v>25210</v>
      </c>
    </row>
    <row r="581" spans="1:7" ht="31.5" customHeight="1">
      <c r="A581" s="43" t="s">
        <v>1937</v>
      </c>
      <c r="B581" t="s">
        <v>1938</v>
      </c>
      <c r="C581" s="66" t="s">
        <v>172</v>
      </c>
      <c r="D581" s="64">
        <v>232640</v>
      </c>
      <c r="E581" s="69">
        <v>229020</v>
      </c>
      <c r="F581" s="64">
        <v>17630</v>
      </c>
      <c r="G581" s="69">
        <v>12280</v>
      </c>
    </row>
    <row r="582" spans="1:7" ht="31.5" customHeight="1">
      <c r="A582" s="43" t="s">
        <v>1939</v>
      </c>
      <c r="B582" t="s">
        <v>1940</v>
      </c>
      <c r="C582" s="66" t="s">
        <v>172</v>
      </c>
      <c r="D582" s="64">
        <v>148890</v>
      </c>
      <c r="E582" s="69">
        <v>146530</v>
      </c>
      <c r="F582" s="64">
        <v>16200</v>
      </c>
      <c r="G582" s="69">
        <v>12510</v>
      </c>
    </row>
    <row r="583" spans="1:7" ht="31.5" customHeight="1">
      <c r="A583" s="43" t="s">
        <v>844</v>
      </c>
      <c r="B583" t="s">
        <v>1941</v>
      </c>
      <c r="C583" s="66" t="s">
        <v>172</v>
      </c>
      <c r="D583" s="64">
        <v>197510</v>
      </c>
      <c r="E583" s="69">
        <v>193980</v>
      </c>
      <c r="F583" s="64">
        <v>27120</v>
      </c>
      <c r="G583" s="69">
        <v>21860</v>
      </c>
    </row>
    <row r="584" spans="1:7" ht="31.5" customHeight="1">
      <c r="A584" s="43" t="s">
        <v>846</v>
      </c>
      <c r="B584" t="s">
        <v>1942</v>
      </c>
      <c r="C584" s="66" t="s">
        <v>172</v>
      </c>
      <c r="D584" s="64">
        <v>224420</v>
      </c>
      <c r="E584" s="69">
        <v>221410</v>
      </c>
      <c r="F584" s="64">
        <v>31590</v>
      </c>
      <c r="G584" s="69">
        <v>24490</v>
      </c>
    </row>
    <row r="585" spans="1:7" ht="31.5" customHeight="1">
      <c r="A585" s="43" t="s">
        <v>1943</v>
      </c>
      <c r="B585" t="s">
        <v>1944</v>
      </c>
      <c r="C585" s="66" t="s">
        <v>172</v>
      </c>
      <c r="D585" s="64">
        <v>170860</v>
      </c>
      <c r="E585" s="69">
        <v>167930</v>
      </c>
      <c r="F585" s="64">
        <v>16710</v>
      </c>
      <c r="G585" s="69">
        <v>12550</v>
      </c>
    </row>
    <row r="586" spans="1:7" ht="31.5" customHeight="1">
      <c r="A586" s="43" t="s">
        <v>1945</v>
      </c>
      <c r="B586" t="s">
        <v>1946</v>
      </c>
      <c r="C586" s="66" t="s">
        <v>172</v>
      </c>
      <c r="D586" s="64">
        <v>201430</v>
      </c>
      <c r="E586" s="69">
        <v>197810</v>
      </c>
      <c r="F586" s="64">
        <v>27370</v>
      </c>
      <c r="G586" s="69">
        <v>22070</v>
      </c>
    </row>
    <row r="587" spans="1:7" ht="31.5" customHeight="1">
      <c r="A587" s="43" t="s">
        <v>1947</v>
      </c>
      <c r="B587" t="s">
        <v>1948</v>
      </c>
      <c r="C587" s="66" t="s">
        <v>172</v>
      </c>
      <c r="D587" s="64">
        <v>173850</v>
      </c>
      <c r="E587" s="69">
        <v>170610</v>
      </c>
      <c r="F587" s="64">
        <v>13330</v>
      </c>
      <c r="G587" s="69">
        <v>9480</v>
      </c>
    </row>
    <row r="588" spans="1:7" ht="31.5" customHeight="1">
      <c r="A588" s="43" t="s">
        <v>1949</v>
      </c>
      <c r="B588" t="s">
        <v>1950</v>
      </c>
      <c r="C588" s="66" t="s">
        <v>172</v>
      </c>
      <c r="D588" s="64">
        <v>153640</v>
      </c>
      <c r="E588" s="69">
        <v>151260</v>
      </c>
      <c r="F588" s="64">
        <v>29250</v>
      </c>
      <c r="G588" s="69">
        <v>24100</v>
      </c>
    </row>
    <row r="589" spans="1:7" ht="31.5" customHeight="1">
      <c r="A589" s="43" t="s">
        <v>1951</v>
      </c>
      <c r="B589" t="s">
        <v>1952</v>
      </c>
      <c r="C589" s="66" t="s">
        <v>172</v>
      </c>
      <c r="D589" s="64">
        <v>164190</v>
      </c>
      <c r="E589" s="69">
        <v>161350</v>
      </c>
      <c r="F589" s="64">
        <v>11780</v>
      </c>
      <c r="G589" s="69">
        <v>8990</v>
      </c>
    </row>
    <row r="590" spans="1:7" ht="31.5" customHeight="1">
      <c r="A590" s="43" t="s">
        <v>1953</v>
      </c>
      <c r="B590" t="s">
        <v>1954</v>
      </c>
      <c r="C590" s="66" t="s">
        <v>172</v>
      </c>
      <c r="D590" s="64">
        <v>172630</v>
      </c>
      <c r="E590" s="69">
        <v>169610</v>
      </c>
      <c r="F590" s="64">
        <v>17260</v>
      </c>
      <c r="G590" s="69">
        <v>12940</v>
      </c>
    </row>
    <row r="591" spans="1:7" ht="31.5" customHeight="1">
      <c r="A591" s="43" t="s">
        <v>1955</v>
      </c>
      <c r="B591" t="s">
        <v>1956</v>
      </c>
      <c r="C591" s="66" t="s">
        <v>172</v>
      </c>
      <c r="D591" s="64">
        <v>152600</v>
      </c>
      <c r="E591" s="69">
        <v>149880</v>
      </c>
      <c r="F591" s="64">
        <v>13580</v>
      </c>
      <c r="G591" s="69">
        <v>9900</v>
      </c>
    </row>
    <row r="592" spans="1:7" ht="31.5" customHeight="1">
      <c r="A592" s="43" t="s">
        <v>852</v>
      </c>
      <c r="B592" t="s">
        <v>1957</v>
      </c>
      <c r="C592" s="66" t="s">
        <v>172</v>
      </c>
      <c r="D592" s="64">
        <v>162290</v>
      </c>
      <c r="E592" s="69">
        <v>159580</v>
      </c>
      <c r="F592" s="64">
        <v>17730</v>
      </c>
      <c r="G592" s="69">
        <v>13250</v>
      </c>
    </row>
    <row r="593" spans="1:7" ht="31.5" customHeight="1">
      <c r="A593" s="43" t="s">
        <v>1958</v>
      </c>
      <c r="B593" t="s">
        <v>1959</v>
      </c>
      <c r="C593" s="66" t="s">
        <v>172</v>
      </c>
      <c r="D593" s="64">
        <v>146880</v>
      </c>
      <c r="E593" s="69">
        <v>144420</v>
      </c>
      <c r="F593" s="64">
        <v>10900</v>
      </c>
      <c r="G593" s="69">
        <v>8080</v>
      </c>
    </row>
    <row r="594" spans="1:7" ht="31.5" customHeight="1">
      <c r="A594" s="43" t="s">
        <v>1960</v>
      </c>
      <c r="B594" t="s">
        <v>1961</v>
      </c>
      <c r="C594" s="66" t="s">
        <v>172</v>
      </c>
      <c r="D594" s="64">
        <v>193880</v>
      </c>
      <c r="E594" s="69">
        <v>190550</v>
      </c>
      <c r="F594" s="64">
        <v>23840</v>
      </c>
      <c r="G594" s="69">
        <v>19730</v>
      </c>
    </row>
    <row r="595" spans="1:7" ht="31.5" customHeight="1">
      <c r="A595" s="43" t="s">
        <v>1962</v>
      </c>
      <c r="B595" t="s">
        <v>1963</v>
      </c>
      <c r="C595" s="66" t="s">
        <v>172</v>
      </c>
      <c r="D595" s="64">
        <v>213210</v>
      </c>
      <c r="E595" s="69">
        <v>208610</v>
      </c>
      <c r="F595" s="64">
        <v>36390</v>
      </c>
      <c r="G595" s="69">
        <v>28460</v>
      </c>
    </row>
    <row r="596" spans="1:7" ht="31.5" customHeight="1">
      <c r="A596" s="43" t="s">
        <v>1964</v>
      </c>
      <c r="B596" t="s">
        <v>1965</v>
      </c>
      <c r="C596" s="66" t="s">
        <v>172</v>
      </c>
      <c r="D596" s="64">
        <v>191080</v>
      </c>
      <c r="E596" s="69">
        <v>187780</v>
      </c>
      <c r="F596" s="64">
        <v>11550</v>
      </c>
      <c r="G596" s="69">
        <v>8510</v>
      </c>
    </row>
    <row r="597" spans="1:7" ht="31.5" customHeight="1">
      <c r="A597" s="43" t="s">
        <v>858</v>
      </c>
      <c r="B597" t="s">
        <v>1966</v>
      </c>
      <c r="C597" s="66" t="s">
        <v>172</v>
      </c>
      <c r="D597" s="64">
        <v>142290</v>
      </c>
      <c r="E597" s="69">
        <v>139940</v>
      </c>
      <c r="F597" s="64">
        <v>3240</v>
      </c>
      <c r="G597" s="69">
        <v>2340</v>
      </c>
    </row>
    <row r="598" spans="1:7" ht="31.5" customHeight="1">
      <c r="A598" s="43" t="s">
        <v>1967</v>
      </c>
      <c r="B598" t="s">
        <v>1968</v>
      </c>
      <c r="C598" s="66" t="s">
        <v>172</v>
      </c>
      <c r="D598" s="64">
        <v>185920</v>
      </c>
      <c r="E598" s="69">
        <v>182860</v>
      </c>
      <c r="F598" s="64">
        <v>11670</v>
      </c>
      <c r="G598" s="69">
        <v>8560</v>
      </c>
    </row>
    <row r="599" spans="1:7" ht="31.5" customHeight="1">
      <c r="A599" s="43" t="s">
        <v>860</v>
      </c>
      <c r="B599" t="s">
        <v>1969</v>
      </c>
      <c r="C599" s="66" t="s">
        <v>172</v>
      </c>
      <c r="D599" s="64">
        <v>198330</v>
      </c>
      <c r="E599" s="69">
        <v>195300</v>
      </c>
      <c r="F599" s="64">
        <v>10440</v>
      </c>
      <c r="G599" s="69">
        <v>7640</v>
      </c>
    </row>
    <row r="600" spans="1:7" ht="31.5" customHeight="1">
      <c r="A600" s="43" t="s">
        <v>862</v>
      </c>
      <c r="B600" t="s">
        <v>1970</v>
      </c>
      <c r="C600" s="66" t="s">
        <v>172</v>
      </c>
      <c r="D600" s="64">
        <v>153880</v>
      </c>
      <c r="E600" s="69">
        <v>151320</v>
      </c>
      <c r="F600" s="64">
        <v>5550</v>
      </c>
      <c r="G600" s="69">
        <v>3990</v>
      </c>
    </row>
    <row r="601" spans="1:7" ht="31.5" customHeight="1">
      <c r="A601" s="43" t="s">
        <v>1971</v>
      </c>
      <c r="B601" t="s">
        <v>1972</v>
      </c>
      <c r="C601" s="66" t="s">
        <v>172</v>
      </c>
      <c r="D601" s="64">
        <v>204020</v>
      </c>
      <c r="E601" s="69">
        <v>199800</v>
      </c>
      <c r="F601" s="64">
        <v>12960</v>
      </c>
      <c r="G601" s="69">
        <v>7990</v>
      </c>
    </row>
    <row r="602" spans="1:7" ht="31.5" customHeight="1">
      <c r="A602" s="43" t="s">
        <v>1973</v>
      </c>
      <c r="B602" t="s">
        <v>1974</v>
      </c>
      <c r="C602" s="66" t="s">
        <v>172</v>
      </c>
      <c r="D602" s="64">
        <v>249150</v>
      </c>
      <c r="E602" s="69">
        <v>243860</v>
      </c>
      <c r="F602" s="64">
        <v>13510</v>
      </c>
      <c r="G602" s="69">
        <v>8540</v>
      </c>
    </row>
    <row r="603" spans="1:7" ht="31.5" customHeight="1">
      <c r="A603" s="43" t="s">
        <v>1975</v>
      </c>
      <c r="B603" t="s">
        <v>1976</v>
      </c>
      <c r="C603" s="66" t="s">
        <v>172</v>
      </c>
      <c r="D603" s="64">
        <v>166010</v>
      </c>
      <c r="E603" s="69">
        <v>163200</v>
      </c>
      <c r="F603" s="64">
        <v>5590</v>
      </c>
      <c r="G603" s="69">
        <v>3800</v>
      </c>
    </row>
    <row r="604" spans="1:7" ht="31.5" customHeight="1">
      <c r="A604" s="43" t="s">
        <v>1977</v>
      </c>
      <c r="B604" t="s">
        <v>1978</v>
      </c>
      <c r="C604" s="66" t="s">
        <v>172</v>
      </c>
      <c r="D604" s="64">
        <v>197700</v>
      </c>
      <c r="E604" s="69">
        <v>193790</v>
      </c>
      <c r="F604" s="64">
        <v>13130</v>
      </c>
      <c r="G604" s="69">
        <v>8430</v>
      </c>
    </row>
    <row r="605" spans="1:7" ht="31.5" customHeight="1">
      <c r="A605" s="43" t="s">
        <v>1979</v>
      </c>
      <c r="B605" t="s">
        <v>1980</v>
      </c>
      <c r="C605" s="66" t="s">
        <v>172</v>
      </c>
      <c r="D605" s="64">
        <v>178590</v>
      </c>
      <c r="E605" s="69">
        <v>175360</v>
      </c>
      <c r="F605" s="64">
        <v>7110</v>
      </c>
      <c r="G605" s="69">
        <v>4980</v>
      </c>
    </row>
    <row r="606" spans="1:7" ht="31.5" customHeight="1">
      <c r="A606" s="43" t="s">
        <v>864</v>
      </c>
      <c r="B606" t="s">
        <v>1981</v>
      </c>
      <c r="C606" s="66" t="s">
        <v>172</v>
      </c>
      <c r="D606" s="64">
        <v>198750</v>
      </c>
      <c r="E606" s="69">
        <v>196020</v>
      </c>
      <c r="F606" s="64">
        <v>15720</v>
      </c>
      <c r="G606" s="69">
        <v>11780</v>
      </c>
    </row>
    <row r="607" spans="1:7" ht="31.5" customHeight="1">
      <c r="A607" s="43" t="s">
        <v>1982</v>
      </c>
      <c r="B607" t="s">
        <v>1983</v>
      </c>
      <c r="C607" s="66" t="s">
        <v>172</v>
      </c>
      <c r="D607" s="64">
        <v>181540</v>
      </c>
      <c r="E607" s="69">
        <v>178470</v>
      </c>
      <c r="F607" s="64">
        <v>21500</v>
      </c>
      <c r="G607" s="69">
        <v>12900</v>
      </c>
    </row>
    <row r="608" spans="1:7" ht="31.5" customHeight="1">
      <c r="A608" s="43" t="s">
        <v>1984</v>
      </c>
      <c r="B608" t="s">
        <v>1985</v>
      </c>
      <c r="C608" s="66" t="s">
        <v>172</v>
      </c>
      <c r="D608" s="64">
        <v>161190</v>
      </c>
      <c r="E608" s="69">
        <v>158750</v>
      </c>
      <c r="F608" s="64">
        <v>24160</v>
      </c>
      <c r="G608" s="69">
        <v>17470</v>
      </c>
    </row>
    <row r="609" spans="1:7" ht="31.5" customHeight="1">
      <c r="A609" s="43" t="s">
        <v>1986</v>
      </c>
      <c r="B609" t="s">
        <v>1987</v>
      </c>
      <c r="C609" s="66" t="s">
        <v>172</v>
      </c>
      <c r="D609" s="64">
        <v>141900</v>
      </c>
      <c r="E609" s="69">
        <v>138670</v>
      </c>
      <c r="F609" s="64">
        <v>12960</v>
      </c>
      <c r="G609" s="69">
        <v>8220</v>
      </c>
    </row>
    <row r="610" spans="1:7" ht="31.5" customHeight="1">
      <c r="A610" s="43" t="s">
        <v>1988</v>
      </c>
      <c r="B610" t="s">
        <v>1989</v>
      </c>
      <c r="C610" s="66" t="s">
        <v>172</v>
      </c>
      <c r="D610" s="64">
        <v>154290</v>
      </c>
      <c r="E610" s="69">
        <v>151200</v>
      </c>
      <c r="F610" s="64">
        <v>22910</v>
      </c>
      <c r="G610" s="69">
        <v>16250</v>
      </c>
    </row>
    <row r="611" spans="1:7" ht="31.5" customHeight="1">
      <c r="A611" s="43" t="s">
        <v>1990</v>
      </c>
      <c r="B611" t="s">
        <v>1991</v>
      </c>
      <c r="C611" s="66" t="s">
        <v>172</v>
      </c>
      <c r="D611" s="64">
        <v>160460</v>
      </c>
      <c r="E611" s="69">
        <v>157300</v>
      </c>
      <c r="F611" s="64">
        <v>17590</v>
      </c>
      <c r="G611" s="69">
        <v>12190</v>
      </c>
    </row>
    <row r="612" spans="1:7" ht="31.5" customHeight="1">
      <c r="A612" s="43" t="s">
        <v>1992</v>
      </c>
      <c r="B612" t="s">
        <v>1993</v>
      </c>
      <c r="C612" s="66" t="s">
        <v>172</v>
      </c>
      <c r="D612" s="64">
        <v>166390</v>
      </c>
      <c r="E612" s="69">
        <v>163320</v>
      </c>
      <c r="F612" s="64">
        <v>13240</v>
      </c>
      <c r="G612" s="69">
        <v>8830</v>
      </c>
    </row>
    <row r="613" spans="1:7" ht="31.5" customHeight="1">
      <c r="A613" s="43" t="s">
        <v>1994</v>
      </c>
      <c r="B613" t="s">
        <v>1995</v>
      </c>
      <c r="C613" s="66" t="s">
        <v>172</v>
      </c>
      <c r="D613" s="64">
        <v>145100</v>
      </c>
      <c r="E613" s="69">
        <v>142950</v>
      </c>
      <c r="F613" s="64">
        <v>19490</v>
      </c>
      <c r="G613" s="69">
        <v>13640</v>
      </c>
    </row>
    <row r="614" spans="1:7" ht="31.5" customHeight="1">
      <c r="A614" s="43" t="s">
        <v>1996</v>
      </c>
      <c r="B614" t="s">
        <v>1997</v>
      </c>
      <c r="C614" s="66" t="s">
        <v>172</v>
      </c>
      <c r="D614" s="64">
        <v>168040</v>
      </c>
      <c r="E614" s="69">
        <v>165040</v>
      </c>
      <c r="F614" s="64">
        <v>15040</v>
      </c>
      <c r="G614" s="69">
        <v>11470</v>
      </c>
    </row>
    <row r="615" spans="1:7" ht="31.5" customHeight="1">
      <c r="A615" s="43" t="s">
        <v>1998</v>
      </c>
      <c r="B615" t="s">
        <v>1999</v>
      </c>
      <c r="C615" s="66" t="s">
        <v>172</v>
      </c>
      <c r="D615" s="64">
        <v>221750</v>
      </c>
      <c r="E615" s="69">
        <v>218730</v>
      </c>
      <c r="F615" s="64">
        <v>10890</v>
      </c>
      <c r="G615" s="69">
        <v>8800</v>
      </c>
    </row>
    <row r="616" spans="1:7" ht="31.5" customHeight="1">
      <c r="A616" s="43" t="s">
        <v>872</v>
      </c>
      <c r="B616" t="s">
        <v>2000</v>
      </c>
      <c r="C616" s="66" t="s">
        <v>172</v>
      </c>
      <c r="D616" s="64">
        <v>136880</v>
      </c>
      <c r="E616" s="69">
        <v>134070</v>
      </c>
      <c r="F616" s="64">
        <v>13270</v>
      </c>
      <c r="G616" s="69">
        <v>8600</v>
      </c>
    </row>
    <row r="617" spans="1:7" ht="31.5" customHeight="1">
      <c r="A617" s="43" t="s">
        <v>2001</v>
      </c>
      <c r="B617" t="s">
        <v>2002</v>
      </c>
      <c r="C617" s="66" t="s">
        <v>172</v>
      </c>
      <c r="D617" s="64">
        <v>253880</v>
      </c>
      <c r="E617" s="69">
        <v>249730</v>
      </c>
      <c r="F617" s="64">
        <v>30130</v>
      </c>
      <c r="G617" s="69">
        <v>24760</v>
      </c>
    </row>
    <row r="618" spans="1:7" ht="31.5" customHeight="1">
      <c r="A618" s="43" t="s">
        <v>2003</v>
      </c>
      <c r="B618" t="s">
        <v>2004</v>
      </c>
      <c r="C618" s="66" t="s">
        <v>172</v>
      </c>
      <c r="D618" s="64">
        <v>182020</v>
      </c>
      <c r="E618" s="69">
        <v>178070</v>
      </c>
      <c r="F618" s="64">
        <v>16170</v>
      </c>
      <c r="G618" s="69">
        <v>12130</v>
      </c>
    </row>
    <row r="619" spans="1:7" ht="31.5" customHeight="1">
      <c r="A619" s="43" t="s">
        <v>2005</v>
      </c>
      <c r="B619" t="s">
        <v>2006</v>
      </c>
      <c r="C619" s="66" t="s">
        <v>172</v>
      </c>
      <c r="D619" s="64">
        <v>192420</v>
      </c>
      <c r="E619" s="69">
        <v>188780</v>
      </c>
      <c r="F619" s="64">
        <v>15760</v>
      </c>
      <c r="G619" s="69">
        <v>11960</v>
      </c>
    </row>
    <row r="620" spans="1:7" ht="31.5" customHeight="1">
      <c r="A620" s="43" t="s">
        <v>2007</v>
      </c>
      <c r="B620" t="s">
        <v>2008</v>
      </c>
      <c r="C620" s="66" t="s">
        <v>172</v>
      </c>
      <c r="D620" s="64">
        <v>180370</v>
      </c>
      <c r="E620" s="69">
        <v>177240</v>
      </c>
      <c r="F620" s="64">
        <v>13950</v>
      </c>
      <c r="G620" s="69">
        <v>10140</v>
      </c>
    </row>
    <row r="621" spans="1:7" ht="31.5" customHeight="1">
      <c r="A621" s="43" t="s">
        <v>2009</v>
      </c>
      <c r="B621" t="s">
        <v>2010</v>
      </c>
      <c r="C621" s="66" t="s">
        <v>172</v>
      </c>
      <c r="D621" s="64">
        <v>209340</v>
      </c>
      <c r="E621" s="69">
        <v>205930</v>
      </c>
      <c r="F621" s="64">
        <v>16700</v>
      </c>
      <c r="G621" s="69">
        <v>12470</v>
      </c>
    </row>
    <row r="622" spans="1:7" ht="31.5" customHeight="1">
      <c r="A622" s="43" t="s">
        <v>2011</v>
      </c>
      <c r="B622" t="s">
        <v>2012</v>
      </c>
      <c r="C622" s="66" t="s">
        <v>172</v>
      </c>
      <c r="D622" s="64">
        <v>200430</v>
      </c>
      <c r="E622" s="69">
        <v>197240</v>
      </c>
      <c r="F622" s="64">
        <v>15120</v>
      </c>
      <c r="G622" s="69">
        <v>11640</v>
      </c>
    </row>
    <row r="623" spans="1:7" ht="31.5" customHeight="1">
      <c r="A623" s="43" t="s">
        <v>874</v>
      </c>
      <c r="B623" t="s">
        <v>2013</v>
      </c>
      <c r="C623" s="66" t="s">
        <v>172</v>
      </c>
      <c r="D623" s="64">
        <v>166060</v>
      </c>
      <c r="E623" s="69">
        <v>163430</v>
      </c>
      <c r="F623" s="64">
        <v>8790</v>
      </c>
      <c r="G623" s="69">
        <v>6660</v>
      </c>
    </row>
    <row r="624" spans="1:7" ht="31.5" customHeight="1">
      <c r="A624" s="43" t="s">
        <v>876</v>
      </c>
      <c r="B624" t="s">
        <v>2014</v>
      </c>
      <c r="C624" s="66" t="s">
        <v>172</v>
      </c>
      <c r="D624" s="64">
        <v>213100</v>
      </c>
      <c r="E624" s="69">
        <v>209970</v>
      </c>
      <c r="F624" s="64">
        <v>21260</v>
      </c>
      <c r="G624" s="69">
        <v>17240</v>
      </c>
    </row>
    <row r="625" spans="1:7" ht="31.5" customHeight="1">
      <c r="A625" s="43" t="s">
        <v>2015</v>
      </c>
      <c r="B625" t="s">
        <v>2016</v>
      </c>
      <c r="C625" s="66" t="s">
        <v>172</v>
      </c>
      <c r="D625" s="64">
        <v>168800</v>
      </c>
      <c r="E625" s="69">
        <v>165740</v>
      </c>
      <c r="F625" s="64">
        <v>17660</v>
      </c>
      <c r="G625" s="69">
        <v>12760</v>
      </c>
    </row>
    <row r="626" spans="1:7" ht="31.5" customHeight="1">
      <c r="A626" s="43" t="s">
        <v>2017</v>
      </c>
      <c r="B626" t="s">
        <v>2018</v>
      </c>
      <c r="C626" s="66" t="s">
        <v>172</v>
      </c>
      <c r="D626" s="64">
        <v>75680</v>
      </c>
      <c r="E626" s="69">
        <v>74520</v>
      </c>
      <c r="F626" s="64">
        <v>14880</v>
      </c>
      <c r="G626" s="69">
        <v>11640</v>
      </c>
    </row>
    <row r="627" spans="1:7" ht="31.5" customHeight="1">
      <c r="A627" s="43" t="s">
        <v>2019</v>
      </c>
      <c r="B627" t="s">
        <v>2020</v>
      </c>
      <c r="C627" s="66" t="s">
        <v>172</v>
      </c>
      <c r="D627" s="64">
        <v>188700</v>
      </c>
      <c r="E627" s="69">
        <v>185360</v>
      </c>
      <c r="F627" s="64">
        <v>16460</v>
      </c>
      <c r="G627" s="69">
        <v>11800</v>
      </c>
    </row>
    <row r="628" spans="1:7" ht="31.5" customHeight="1">
      <c r="A628" s="43" t="s">
        <v>2021</v>
      </c>
      <c r="B628" t="s">
        <v>2022</v>
      </c>
      <c r="C628" s="66" t="s">
        <v>172</v>
      </c>
      <c r="D628" s="64">
        <v>150560</v>
      </c>
      <c r="E628" s="69">
        <v>147760</v>
      </c>
      <c r="F628" s="64">
        <v>6840</v>
      </c>
      <c r="G628" s="69">
        <v>4900</v>
      </c>
    </row>
    <row r="629" spans="1:7" ht="31.5" customHeight="1">
      <c r="A629" s="43" t="s">
        <v>2023</v>
      </c>
      <c r="B629" t="s">
        <v>2024</v>
      </c>
      <c r="C629" s="66" t="s">
        <v>172</v>
      </c>
      <c r="D629" s="64">
        <v>209620</v>
      </c>
      <c r="E629" s="69">
        <v>206500</v>
      </c>
      <c r="F629" s="64">
        <v>13980</v>
      </c>
      <c r="G629" s="69">
        <v>10830</v>
      </c>
    </row>
    <row r="630" spans="1:7" ht="31.5" customHeight="1">
      <c r="A630" s="43" t="s">
        <v>2025</v>
      </c>
      <c r="B630" t="s">
        <v>2026</v>
      </c>
      <c r="C630" s="66" t="s">
        <v>172</v>
      </c>
      <c r="D630" s="64">
        <v>113460</v>
      </c>
      <c r="E630" s="69">
        <v>111780</v>
      </c>
      <c r="F630" s="64">
        <v>14030</v>
      </c>
      <c r="G630" s="69">
        <v>11380</v>
      </c>
    </row>
    <row r="631" spans="1:7" ht="31.5" customHeight="1">
      <c r="A631" s="43" t="s">
        <v>2027</v>
      </c>
      <c r="B631" t="s">
        <v>2028</v>
      </c>
      <c r="C631" s="66" t="s">
        <v>172</v>
      </c>
      <c r="D631" s="64">
        <v>170910</v>
      </c>
      <c r="E631" s="69">
        <v>167650</v>
      </c>
      <c r="F631" s="64">
        <v>11560</v>
      </c>
      <c r="G631" s="69">
        <v>7990</v>
      </c>
    </row>
    <row r="632" spans="1:7" ht="31.5" customHeight="1">
      <c r="A632" s="43" t="s">
        <v>2029</v>
      </c>
      <c r="B632" t="s">
        <v>2030</v>
      </c>
      <c r="C632" s="66" t="s">
        <v>172</v>
      </c>
      <c r="D632" s="64">
        <v>163120</v>
      </c>
      <c r="E632" s="69">
        <v>158520</v>
      </c>
      <c r="F632" s="64">
        <v>18030</v>
      </c>
      <c r="G632" s="69">
        <v>12160</v>
      </c>
    </row>
    <row r="633" spans="1:7" ht="31.5" customHeight="1">
      <c r="A633" s="43" t="s">
        <v>2031</v>
      </c>
      <c r="B633" t="s">
        <v>2032</v>
      </c>
      <c r="C633" s="66" t="s">
        <v>172</v>
      </c>
      <c r="D633" s="64">
        <v>230990</v>
      </c>
      <c r="E633" s="69">
        <v>227880</v>
      </c>
      <c r="F633" s="64">
        <v>24030</v>
      </c>
      <c r="G633" s="69">
        <v>18960</v>
      </c>
    </row>
    <row r="634" spans="1:7" ht="31.5" customHeight="1">
      <c r="A634" s="43" t="s">
        <v>2033</v>
      </c>
      <c r="B634" t="s">
        <v>2034</v>
      </c>
      <c r="C634" s="66" t="s">
        <v>172</v>
      </c>
      <c r="D634" s="64">
        <v>181150</v>
      </c>
      <c r="E634" s="69">
        <v>178420</v>
      </c>
      <c r="F634" s="64">
        <v>24750</v>
      </c>
      <c r="G634" s="69">
        <v>20420</v>
      </c>
    </row>
    <row r="635" spans="1:7" ht="31.5" customHeight="1">
      <c r="A635" s="43" t="s">
        <v>2035</v>
      </c>
      <c r="B635" t="s">
        <v>2036</v>
      </c>
      <c r="C635" s="66" t="s">
        <v>172</v>
      </c>
      <c r="D635" s="64">
        <v>191250</v>
      </c>
      <c r="E635" s="69">
        <v>188130</v>
      </c>
      <c r="F635" s="64">
        <v>17800</v>
      </c>
      <c r="G635" s="69">
        <v>12950</v>
      </c>
    </row>
    <row r="636" spans="1:7" ht="31.5" customHeight="1">
      <c r="A636" s="43" t="s">
        <v>898</v>
      </c>
      <c r="B636" t="s">
        <v>2037</v>
      </c>
      <c r="C636" s="66" t="s">
        <v>172</v>
      </c>
      <c r="D636" s="64">
        <v>171630</v>
      </c>
      <c r="E636" s="69">
        <v>169010</v>
      </c>
      <c r="F636" s="64">
        <v>11290</v>
      </c>
      <c r="G636" s="69">
        <v>8660</v>
      </c>
    </row>
    <row r="637" spans="1:7" ht="31.5" customHeight="1">
      <c r="A637" s="43" t="s">
        <v>2038</v>
      </c>
      <c r="B637" t="s">
        <v>2039</v>
      </c>
      <c r="C637" s="66" t="s">
        <v>172</v>
      </c>
      <c r="D637" s="64">
        <v>196670</v>
      </c>
      <c r="E637" s="69">
        <v>194150</v>
      </c>
      <c r="F637" s="64">
        <v>9100</v>
      </c>
      <c r="G637" s="69">
        <v>7320</v>
      </c>
    </row>
    <row r="638" spans="1:7" ht="31.5" customHeight="1">
      <c r="A638" s="43" t="s">
        <v>900</v>
      </c>
      <c r="B638" t="s">
        <v>2040</v>
      </c>
      <c r="C638" s="66" t="s">
        <v>172</v>
      </c>
      <c r="D638" s="64">
        <v>170430</v>
      </c>
      <c r="E638" s="69">
        <v>166360</v>
      </c>
      <c r="F638" s="64">
        <v>21960</v>
      </c>
      <c r="G638" s="69">
        <v>16080</v>
      </c>
    </row>
    <row r="639" spans="1:7" ht="31.5" customHeight="1">
      <c r="A639" s="43" t="s">
        <v>174</v>
      </c>
      <c r="B639" t="s">
        <v>174</v>
      </c>
      <c r="C639" s="66" t="s">
        <v>174</v>
      </c>
      <c r="D639" s="64">
        <v>852720</v>
      </c>
      <c r="E639" s="69">
        <v>848710</v>
      </c>
      <c r="F639" s="64">
        <v>4620</v>
      </c>
      <c r="G639" s="69">
        <v>3090</v>
      </c>
    </row>
    <row r="640" spans="1:7" ht="31.5" customHeight="1">
      <c r="A640" s="81" t="s">
        <v>2041</v>
      </c>
      <c r="B640" s="70" t="s">
        <v>2041</v>
      </c>
      <c r="C640" s="71"/>
      <c r="D640" s="72">
        <v>128354070</v>
      </c>
      <c r="E640" s="73">
        <v>125961540</v>
      </c>
      <c r="F640" s="72">
        <v>8871570</v>
      </c>
      <c r="G640" s="73">
        <v>6613910</v>
      </c>
    </row>
  </sheetData>
  <sheetProtection formatCells="0" formatColumns="0"/>
  <hyperlinks>
    <hyperlink ref="A4" location="Notes!A1" display="Some cells refer to notes which can be found on the notes worksheet." xr:uid="{B48D50DF-B082-4C5E-A344-D94C24CE20ED}"/>
  </hyperlink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Core Document" ma:contentTypeID="0x0101004691A8DE0991884F8E90AD6474FC737301004412D24882EC9545BA9F68C7CAC7A95C" ma:contentTypeVersion="17" ma:contentTypeDescription="Create a new document." ma:contentTypeScope="" ma:versionID="72c8020e52d1bc45a77f3c1962c9386c">
  <xsd:schema xmlns:xsd="http://www.w3.org/2001/XMLSchema" xmlns:xs="http://www.w3.org/2001/XMLSchema" xmlns:p="http://schemas.microsoft.com/office/2006/metadata/properties" xmlns:ns2="0f9fa326-da26-4ea8-b6a9-645e8136fe1d" xmlns:ns3="bba8990e-5672-4b9b-b89c-ec3c3a50d4cc" xmlns:ns4="aaacb922-5235-4a66-b188-303b9b46fbd7" xmlns:ns5="8fcf169f-c7b1-4d2b-873c-7c57d09b8223" targetNamespace="http://schemas.microsoft.com/office/2006/metadata/properties" ma:root="true" ma:fieldsID="01fd1be85a4987435d3e4693bfa0c4b7" ns2:_="" ns3:_="" ns4:_="" ns5:_="">
    <xsd:import namespace="0f9fa326-da26-4ea8-b6a9-645e8136fe1d"/>
    <xsd:import namespace="bba8990e-5672-4b9b-b89c-ec3c3a50d4cc"/>
    <xsd:import namespace="aaacb922-5235-4a66-b188-303b9b46fbd7"/>
    <xsd:import namespace="8fcf169f-c7b1-4d2b-873c-7c57d09b8223"/>
    <xsd:element name="properties">
      <xsd:complexType>
        <xsd:sequence>
          <xsd:element name="documentManagement">
            <xsd:complexType>
              <xsd:all>
                <xsd:element ref="ns2:c6f593ada1854b629148449de059396b" minOccurs="0"/>
                <xsd:element ref="ns3:TaxCatchAll" minOccurs="0"/>
                <xsd:element ref="ns3:TaxCatchAllLabel" minOccurs="0"/>
                <xsd:element ref="ns2:m817f42addf14c9a838da36e78800043" minOccurs="0"/>
                <xsd:element ref="ns2:h573c97cf80c4aa6b446c5363dc3ac94" minOccurs="0"/>
                <xsd:element ref="ns4:LegacyData" minOccurs="0"/>
                <xsd:element ref="ns3:_dlc_DocId" minOccurs="0"/>
                <xsd:element ref="ns3:_dlc_DocIdPersistId" minOccurs="0"/>
                <xsd:element ref="ns3:_dlc_DocIdUrl" minOccurs="0"/>
                <xsd:element ref="ns5:MediaServiceMetadata" minOccurs="0"/>
                <xsd:element ref="ns5:MediaServiceFastMetadata" minOccurs="0"/>
                <xsd:element ref="ns5:MediaServiceAutoKeyPoints" minOccurs="0"/>
                <xsd:element ref="ns5:MediaServiceKeyPoints" minOccurs="0"/>
                <xsd:element ref="ns3:SharedWithUsers" minOccurs="0"/>
                <xsd:element ref="ns3:SharedWithDetails" minOccurs="0"/>
                <xsd:element ref="ns5:lcf76f155ced4ddcb4097134ff3c332f" minOccurs="0"/>
                <xsd:element ref="ns5:MediaServiceGenerationTime" minOccurs="0"/>
                <xsd:element ref="ns5:MediaServiceEventHashCode" minOccurs="0"/>
                <xsd:element ref="ns5:MediaServiceDateTaken" minOccurs="0"/>
                <xsd:element ref="ns5:MediaServiceOCR" minOccurs="0"/>
                <xsd:element ref="ns5: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9fa326-da26-4ea8-b6a9-645e8136fe1d" elementFormDefault="qualified">
    <xsd:import namespace="http://schemas.microsoft.com/office/2006/documentManagement/types"/>
    <xsd:import namespace="http://schemas.microsoft.com/office/infopath/2007/PartnerControls"/>
    <xsd:element name="c6f593ada1854b629148449de059396b" ma:index="8" nillable="true" ma:taxonomy="true" ma:internalName="c6f593ada1854b629148449de059396b" ma:taxonomyFieldName="KIM_GovernmentBody" ma:displayName="Government Body" ma:default="3;#BEIS|b386cac2-c28c-4db4-8fca-43733d0e74ef" ma:fieldId="{c6f593ad-a185-4b62-9148-449de059396b}" ma:sspId="9b0aeba9-2bce-41c2-8545-5d12d676a674" ma:termSetId="46784332-da01-4f4a-94fa-2a245cb438b3" ma:anchorId="00000000-0000-0000-0000-000000000000" ma:open="false" ma:isKeyword="false">
      <xsd:complexType>
        <xsd:sequence>
          <xsd:element ref="pc:Terms" minOccurs="0" maxOccurs="1"/>
        </xsd:sequence>
      </xsd:complexType>
    </xsd:element>
    <xsd:element name="m817f42addf14c9a838da36e78800043" ma:index="12" nillable="true" ma:taxonomy="true" ma:internalName="m817f42addf14c9a838da36e78800043" ma:taxonomyFieldName="KIM_Function" ma:displayName="Function" ma:default="1;#Business Support and Growth|35a4073c-23c1-4707-9ffe-0c0e4f1a52c6" ma:fieldId="{6817f42a-ddf1-4c9a-838d-a36e78800043}" ma:sspId="9b0aeba9-2bce-41c2-8545-5d12d676a674" ma:termSetId="8a8c3714-5ee2-45f9-8c60-591b9d070299" ma:anchorId="00000000-0000-0000-0000-000000000000" ma:open="false" ma:isKeyword="false">
      <xsd:complexType>
        <xsd:sequence>
          <xsd:element ref="pc:Terms" minOccurs="0" maxOccurs="1"/>
        </xsd:sequence>
      </xsd:complexType>
    </xsd:element>
    <xsd:element name="h573c97cf80c4aa6b446c5363dc3ac94" ma:index="14" nillable="true" ma:taxonomy="true" ma:internalName="h573c97cf80c4aa6b446c5363dc3ac94" ma:taxonomyFieldName="KIM_Activity" ma:displayName="Activity" ma:default="2;#Business Investment|55c31344-3ef5-4dc4-aba4-37bb4c452544" ma:fieldId="{1573c97c-f80c-4aa6-b446-c5363dc3ac94}" ma:sspId="9b0aeba9-2bce-41c2-8545-5d12d676a674" ma:termSetId="5c6dcaef-f335-486f-b10e-5a74f10247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ba8990e-5672-4b9b-b89c-ec3c3a50d4cc"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dcdad643-df92-4037-8e71-bf5720534f47}" ma:internalName="TaxCatchAll" ma:showField="CatchAllData" ma:web="bba8990e-5672-4b9b-b89c-ec3c3a50d4cc">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dcdad643-df92-4037-8e71-bf5720534f47}" ma:internalName="TaxCatchAllLabel" ma:readOnly="true" ma:showField="CatchAllDataLabel" ma:web="bba8990e-5672-4b9b-b89c-ec3c3a50d4cc">
      <xsd:complexType>
        <xsd:complexContent>
          <xsd:extension base="dms:MultiChoiceLookup">
            <xsd:sequence>
              <xsd:element name="Value" type="dms:Lookup" maxOccurs="unbounded" minOccurs="0" nillable="true"/>
            </xsd:sequence>
          </xsd:extension>
        </xsd:complexContent>
      </xsd:complexType>
    </xsd:element>
    <xsd:element name="_dlc_DocId" ma:index="17" nillable="true" ma:displayName="Document ID Value" ma:description="The value of the document ID assigned to this item." ma:indexed="true" ma:internalName="_dlc_DocId" ma:readOnly="true">
      <xsd:simpleType>
        <xsd:restriction base="dms:Text"/>
      </xsd:simpleType>
    </xsd:element>
    <xsd:element name="_dlc_DocIdPersistId" ma:index="18" nillable="true" ma:displayName="Persist ID" ma:description="Keep ID on add." ma:hidden="true" ma:internalName="_dlc_DocIdPersistId" ma:readOnly="true">
      <xsd:simpleType>
        <xsd:restriction base="dms:Boolean"/>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6"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fcf169f-c7b1-4d2b-873c-7c57d09b8223"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GenerationTime" ma:index="28" nillable="true" ma:displayName="MediaServiceGenerationTime" ma:hidden="true" ma:internalName="MediaServiceGenerationTime" ma:readOnly="true">
      <xsd:simpleType>
        <xsd:restriction base="dms:Text"/>
      </xsd:simpleType>
    </xsd:element>
    <xsd:element name="MediaServiceEventHashCode" ma:index="29" nillable="true" ma:displayName="MediaServiceEventHashCode" ma:hidden="true" ma:internalName="MediaServiceEventHashCode" ma:readOnly="true">
      <xsd:simpleType>
        <xsd:restriction base="dms:Text"/>
      </xsd:simpleType>
    </xsd:element>
    <xsd:element name="MediaServiceDateTaken" ma:index="30" nillable="true" ma:displayName="MediaServiceDateTaken" ma:hidden="true" ma:indexed="true" ma:internalName="MediaServiceDateTaken"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LengthInSeconds" ma:index="3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egacyData xmlns="aaacb922-5235-4a66-b188-303b9b46fbd7" xsi:nil="true"/>
    <TaxCatchAll xmlns="bba8990e-5672-4b9b-b89c-ec3c3a50d4cc">
      <Value>3</Value>
      <Value>2</Value>
      <Value>1</Value>
    </TaxCatchAll>
    <_dlc_DocId xmlns="bba8990e-5672-4b9b-b89c-ec3c3a50d4cc">VKRQYKFH42H5-626880281-14152</_dlc_DocId>
    <_dlc_DocIdUrl xmlns="bba8990e-5672-4b9b-b89c-ec3c3a50d4cc">
      <Url>https://beisgov.sharepoint.com/sites/EBSSDelivery-OS/_layouts/15/DocIdRedir.aspx?ID=VKRQYKFH42H5-626880281-14152</Url>
      <Description>VKRQYKFH42H5-626880281-14152</Description>
    </_dlc_DocIdUrl>
    <c6f593ada1854b629148449de059396b xmlns="0f9fa326-da26-4ea8-b6a9-645e8136fe1d">
      <Terms xmlns="http://schemas.microsoft.com/office/infopath/2007/PartnerControls">
        <TermInfo xmlns="http://schemas.microsoft.com/office/infopath/2007/PartnerControls">
          <TermName xmlns="http://schemas.microsoft.com/office/infopath/2007/PartnerControls">BEIS</TermName>
          <TermId xmlns="http://schemas.microsoft.com/office/infopath/2007/PartnerControls">b386cac2-c28c-4db4-8fca-43733d0e74ef</TermId>
        </TermInfo>
      </Terms>
    </c6f593ada1854b629148449de059396b>
    <m817f42addf14c9a838da36e78800043 xmlns="0f9fa326-da26-4ea8-b6a9-645e8136fe1d">
      <Terms xmlns="http://schemas.microsoft.com/office/infopath/2007/PartnerControls">
        <TermInfo xmlns="http://schemas.microsoft.com/office/infopath/2007/PartnerControls">
          <TermName xmlns="http://schemas.microsoft.com/office/infopath/2007/PartnerControls">Business Support and Growth</TermName>
          <TermId xmlns="http://schemas.microsoft.com/office/infopath/2007/PartnerControls">35a4073c-23c1-4707-9ffe-0c0e4f1a52c6</TermId>
        </TermInfo>
      </Terms>
    </m817f42addf14c9a838da36e78800043>
    <h573c97cf80c4aa6b446c5363dc3ac94 xmlns="0f9fa326-da26-4ea8-b6a9-645e8136fe1d">
      <Terms xmlns="http://schemas.microsoft.com/office/infopath/2007/PartnerControls">
        <TermInfo xmlns="http://schemas.microsoft.com/office/infopath/2007/PartnerControls">
          <TermName xmlns="http://schemas.microsoft.com/office/infopath/2007/PartnerControls">Business Investment</TermName>
          <TermId xmlns="http://schemas.microsoft.com/office/infopath/2007/PartnerControls">55c31344-3ef5-4dc4-aba4-37bb4c452544</TermId>
        </TermInfo>
      </Terms>
    </h573c97cf80c4aa6b446c5363dc3ac94>
    <_dlc_DocIdPersistId xmlns="bba8990e-5672-4b9b-b89c-ec3c3a50d4cc">false</_dlc_DocIdPersistId>
    <SharedWithUsers xmlns="bba8990e-5672-4b9b-b89c-ec3c3a50d4cc">
      <UserInfo>
        <DisplayName>Heardman, Edward (BSG - Business Grants and Investment)</DisplayName>
        <AccountId>16</AccountId>
        <AccountType/>
      </UserInfo>
      <UserInfo>
        <DisplayName>Smith, Kelsey (BSG - Business Grants and Investment)</DisplayName>
        <AccountId>56</AccountId>
        <AccountType/>
      </UserInfo>
      <UserInfo>
        <DisplayName>Rice, Caity (BSG - Business Grants and Investment)</DisplayName>
        <AccountId>40</AccountId>
        <AccountType/>
      </UserInfo>
      <UserInfo>
        <DisplayName>Akeni, Abel (BEIS)</DisplayName>
        <AccountId>269</AccountId>
        <AccountType/>
      </UserInfo>
      <UserInfo>
        <DisplayName>Clark, Michael (Business Sectors - Advanced Manufacturing)</DisplayName>
        <AccountId>191</AccountId>
        <AccountType/>
      </UserInfo>
      <UserInfo>
        <DisplayName>Stockdale, Brian (Business Sectors - Advanced Manufacturing)</DisplayName>
        <AccountId>216</AccountId>
        <AccountType/>
      </UserInfo>
      <UserInfo>
        <DisplayName>Renwick, Thomas (BEIS)</DisplayName>
        <AccountId>337</AccountId>
        <AccountType/>
      </UserInfo>
      <UserInfo>
        <DisplayName>Dollin, Gavin (Corporate Services - BEIS Digital)</DisplayName>
        <AccountId>61</AccountId>
        <AccountType/>
      </UserInfo>
      <UserInfo>
        <DisplayName>Skilbeck, Jessica (NZBI - Portfolio &amp; Affordability)</DisplayName>
        <AccountId>72</AccountId>
        <AccountType/>
      </UserInfo>
      <UserInfo>
        <DisplayName>Estibals2, Agnes (BSG - Business Grants and Investment)</DisplayName>
        <AccountId>20</AccountId>
        <AccountType/>
      </UserInfo>
      <UserInfo>
        <DisplayName>Lawrence, Sinead (BSG - Business Grants and Investment)</DisplayName>
        <AccountId>13</AccountId>
        <AccountType/>
      </UserInfo>
      <UserInfo>
        <DisplayName>Mclaughlin, Claire (BSG - Business Grants and Investment)</DisplayName>
        <AccountId>18</AccountId>
        <AccountType/>
      </UserInfo>
      <UserInfo>
        <DisplayName>DubernMcLynchy Jobshare</DisplayName>
        <AccountId>71</AccountId>
        <AccountType/>
      </UserInfo>
      <UserInfo>
        <DisplayName>Andrew, Paula (NZBI - Portfolio &amp; Affordability)</DisplayName>
        <AccountId>22</AccountId>
        <AccountType/>
      </UserInfo>
      <UserInfo>
        <DisplayName>Akers, Carolyne (Energy Efficiency and Local)</DisplayName>
        <AccountId>170</AccountId>
        <AccountType/>
      </UserInfo>
      <UserInfo>
        <DisplayName>Parrott2, Edward (Corporate Services - Finance)</DisplayName>
        <AccountId>102</AccountId>
        <AccountType/>
      </UserInfo>
      <UserInfo>
        <DisplayName>Maghrabi2, Syed (Corporate Services - Finance)</DisplayName>
        <AccountId>277</AccountId>
        <AccountType/>
      </UserInfo>
      <UserInfo>
        <DisplayName>Lynch, Hannah (Corporate Services - Communications)</DisplayName>
        <AccountId>222</AccountId>
        <AccountType/>
      </UserInfo>
      <UserInfo>
        <DisplayName>Zugaj, Sandra (BEIS)</DisplayName>
        <AccountId>225</AccountId>
        <AccountType/>
      </UserInfo>
      <UserInfo>
        <DisplayName>Rusike, Ray (SIG - Business Growth)</DisplayName>
        <AccountId>232</AccountId>
        <AccountType/>
      </UserInfo>
      <UserInfo>
        <DisplayName>James, Huw (NZBI - Clean Heat)</DisplayName>
        <AccountId>272</AccountId>
        <AccountType/>
      </UserInfo>
      <UserInfo>
        <DisplayName>Gibson, Rachel (Corporate Services - Communications)</DisplayName>
        <AccountId>87</AccountId>
        <AccountType/>
      </UserInfo>
      <UserInfo>
        <DisplayName>Clews2, Alison (Business Investment)</DisplayName>
        <AccountId>294</AccountId>
        <AccountType/>
      </UserInfo>
      <UserInfo>
        <DisplayName>Pedrotti, Tony (BSG - Business Grants and Investment)</DisplayName>
        <AccountId>286</AccountId>
        <AccountType/>
      </UserInfo>
      <UserInfo>
        <DisplayName>Osbourne2, Anastasia (BSG - Business Grants and Investment)</DisplayName>
        <AccountId>19</AccountId>
        <AccountType/>
      </UserInfo>
      <UserInfo>
        <DisplayName>Demyan2, Olesya (BSG - Business Grants and Investment)</DisplayName>
        <AccountId>15</AccountId>
        <AccountType/>
      </UserInfo>
      <UserInfo>
        <DisplayName>Candy, Isabelle (BEIS)</DisplayName>
        <AccountId>169</AccountId>
        <AccountType/>
      </UserInfo>
      <UserInfo>
        <DisplayName>Moore, Duncan (Corporate Services - Finance)</DisplayName>
        <AccountId>262</AccountId>
        <AccountType/>
      </UserInfo>
      <UserInfo>
        <DisplayName>Murphy, Jessica (Corporate Services - Communications)</DisplayName>
        <AccountId>278</AccountId>
        <AccountType/>
      </UserInfo>
      <UserInfo>
        <DisplayName>Latif, Fatima (Communications)</DisplayName>
        <AccountId>242</AccountId>
        <AccountType/>
      </UserInfo>
    </SharedWithUsers>
    <lcf76f155ced4ddcb4097134ff3c332f xmlns="8fcf169f-c7b1-4d2b-873c-7c57d09b8223">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882AD2-8D92-488C-8BDA-E0C4AB1824CC}">
  <ds:schemaRefs>
    <ds:schemaRef ds:uri="http://schemas.microsoft.com/sharepoint/events"/>
  </ds:schemaRefs>
</ds:datastoreItem>
</file>

<file path=customXml/itemProps2.xml><?xml version="1.0" encoding="utf-8"?>
<ds:datastoreItem xmlns:ds="http://schemas.openxmlformats.org/officeDocument/2006/customXml" ds:itemID="{12A0F036-046B-4B7B-B4F1-EF999407A2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9fa326-da26-4ea8-b6a9-645e8136fe1d"/>
    <ds:schemaRef ds:uri="bba8990e-5672-4b9b-b89c-ec3c3a50d4cc"/>
    <ds:schemaRef ds:uri="aaacb922-5235-4a66-b188-303b9b46fbd7"/>
    <ds:schemaRef ds:uri="8fcf169f-c7b1-4d2b-873c-7c57d09b82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E0F9B6C-65DA-45F7-8258-00EC53C47611}">
  <ds:schemaRefs>
    <ds:schemaRef ds:uri="http://schemas.microsoft.com/office/2006/documentManagement/types"/>
    <ds:schemaRef ds:uri="bba8990e-5672-4b9b-b89c-ec3c3a50d4cc"/>
    <ds:schemaRef ds:uri="http://purl.org/dc/elements/1.1/"/>
    <ds:schemaRef ds:uri="http://schemas.microsoft.com/office/infopath/2007/PartnerControls"/>
    <ds:schemaRef ds:uri="0f9fa326-da26-4ea8-b6a9-645e8136fe1d"/>
    <ds:schemaRef ds:uri="http://schemas.openxmlformats.org/package/2006/metadata/core-properties"/>
    <ds:schemaRef ds:uri="8fcf169f-c7b1-4d2b-873c-7c57d09b8223"/>
    <ds:schemaRef ds:uri="aaacb922-5235-4a66-b188-303b9b46fbd7"/>
    <ds:schemaRef ds:uri="http://purl.org/dc/terms/"/>
    <ds:schemaRef ds:uri="http://schemas.microsoft.com/office/2006/metadata/properties"/>
    <ds:schemaRef ds:uri="http://www.w3.org/XML/1998/namespace"/>
    <ds:schemaRef ds:uri="http://purl.org/dc/dcmitype/"/>
  </ds:schemaRefs>
</ds:datastoreItem>
</file>

<file path=customXml/itemProps4.xml><?xml version="1.0" encoding="utf-8"?>
<ds:datastoreItem xmlns:ds="http://schemas.openxmlformats.org/officeDocument/2006/customXml" ds:itemID="{3AEC2EBD-5820-4B2E-B568-A8AB52EAF8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Cover sheet</vt:lpstr>
      <vt:lpstr>Contents</vt:lpstr>
      <vt:lpstr>Notes</vt:lpstr>
      <vt:lpstr>1</vt:lpstr>
      <vt:lpstr>2</vt:lpstr>
      <vt:lpstr>3</vt:lpstr>
      <vt:lpstr>4</vt:lpstr>
      <vt:lpstr>5</vt:lpstr>
      <vt:lpstr>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cookea</dc:creator>
  <cp:keywords/>
  <dc:description/>
  <cp:lastModifiedBy>Simon Francis</cp:lastModifiedBy>
  <cp:revision/>
  <dcterms:created xsi:type="dcterms:W3CDTF">2022-09-22T14:42:25Z</dcterms:created>
  <dcterms:modified xsi:type="dcterms:W3CDTF">2023-05-16T15:43:20Z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0x0101004691A8DE0991884F8E90AD6474FC737301004412D24882EC9545BA9F68C7CAC7A95C</vt:lpwstr>
  </property>
  <property fmtid="{D5CDD505-2E9C-101B-9397-08002B2CF9AE}" pid="3" name="MediaServiceImageTags">
    <vt:lpwstr/>
  </property>
  <property fmtid="{D5CDD505-2E9C-101B-9397-08002B2CF9AE}" pid="4" name="MSIP_Label_ba62f585-b40f-4ab9-bafe-39150f03d124_Enabled">
    <vt:lpwstr>true</vt:lpwstr>
  </property>
  <property fmtid="{D5CDD505-2E9C-101B-9397-08002B2CF9AE}" pid="5" name="MSIP_Label_ba62f585-b40f-4ab9-bafe-39150f03d124_SetDate">
    <vt:lpwstr>2022-09-29T11:20:00Z</vt:lpwstr>
  </property>
  <property fmtid="{D5CDD505-2E9C-101B-9397-08002B2CF9AE}" pid="6" name="MSIP_Label_ba62f585-b40f-4ab9-bafe-39150f03d124_Method">
    <vt:lpwstr>Standard</vt:lpwstr>
  </property>
  <property fmtid="{D5CDD505-2E9C-101B-9397-08002B2CF9AE}" pid="7" name="MSIP_Label_ba62f585-b40f-4ab9-bafe-39150f03d124_Name">
    <vt:lpwstr>OFFICIAL</vt:lpwstr>
  </property>
  <property fmtid="{D5CDD505-2E9C-101B-9397-08002B2CF9AE}" pid="8" name="MSIP_Label_ba62f585-b40f-4ab9-bafe-39150f03d124_SiteId">
    <vt:lpwstr>cbac7005-02c1-43eb-b497-e6492d1b2dd8</vt:lpwstr>
  </property>
  <property fmtid="{D5CDD505-2E9C-101B-9397-08002B2CF9AE}" pid="9" name="MSIP_Label_ba62f585-b40f-4ab9-bafe-39150f03d124_ActionId">
    <vt:lpwstr>1028a1bd-6ef8-488e-b2b4-c7f276d5bc0a</vt:lpwstr>
  </property>
  <property fmtid="{D5CDD505-2E9C-101B-9397-08002B2CF9AE}" pid="10" name="MSIP_Label_ba62f585-b40f-4ab9-bafe-39150f03d124_ContentBits">
    <vt:lpwstr>0</vt:lpwstr>
  </property>
  <property fmtid="{D5CDD505-2E9C-101B-9397-08002B2CF9AE}" pid="11" name="Business Unit">
    <vt:lpwstr>1;#BEIS:Business Sectors:Business Investment:Business Engagement|843e0cd0-e7c7-4f97-8021-3b481ad728b3</vt:lpwstr>
  </property>
  <property fmtid="{D5CDD505-2E9C-101B-9397-08002B2CF9AE}" pid="12" name="_dlc_DocIdItemGuid">
    <vt:lpwstr>11420632-8432-4ce7-b0a1-df7222564e19</vt:lpwstr>
  </property>
  <property fmtid="{D5CDD505-2E9C-101B-9397-08002B2CF9AE}" pid="13" name="KIM_Activity">
    <vt:lpwstr>2;#Business Investment|55c31344-3ef5-4dc4-aba4-37bb4c452544</vt:lpwstr>
  </property>
  <property fmtid="{D5CDD505-2E9C-101B-9397-08002B2CF9AE}" pid="14" name="xd_ProgID">
    <vt:lpwstr/>
  </property>
  <property fmtid="{D5CDD505-2E9C-101B-9397-08002B2CF9AE}" pid="15" name="m975189f4ba442ecbf67d4147307b177">
    <vt:lpwstr>BEIS:Business Sectors:Business Investment:Business Engagement|843e0cd0-e7c7-4f97-8021-3b481ad728b3</vt:lpwstr>
  </property>
  <property fmtid="{D5CDD505-2E9C-101B-9397-08002B2CF9AE}" pid="16" name="ComplianceAssetId">
    <vt:lpwstr/>
  </property>
  <property fmtid="{D5CDD505-2E9C-101B-9397-08002B2CF9AE}" pid="17" name="TemplateUrl">
    <vt:lpwstr/>
  </property>
  <property fmtid="{D5CDD505-2E9C-101B-9397-08002B2CF9AE}" pid="18" name="Government Body">
    <vt:lpwstr>BEIS</vt:lpwstr>
  </property>
  <property fmtid="{D5CDD505-2E9C-101B-9397-08002B2CF9AE}" pid="19" name="_ExtendedDescription">
    <vt:lpwstr/>
  </property>
  <property fmtid="{D5CDD505-2E9C-101B-9397-08002B2CF9AE}" pid="20" name="TriggerFlowInfo">
    <vt:lpwstr/>
  </property>
  <property fmtid="{D5CDD505-2E9C-101B-9397-08002B2CF9AE}" pid="21" name="Security Classification">
    <vt:lpwstr>OFFICIAL</vt:lpwstr>
  </property>
  <property fmtid="{D5CDD505-2E9C-101B-9397-08002B2CF9AE}" pid="22" name="KIM_GovernmentBody">
    <vt:lpwstr>3;#BEIS|b386cac2-c28c-4db4-8fca-43733d0e74ef</vt:lpwstr>
  </property>
  <property fmtid="{D5CDD505-2E9C-101B-9397-08002B2CF9AE}" pid="23" name="xd_Signature">
    <vt:bool>false</vt:bool>
  </property>
  <property fmtid="{D5CDD505-2E9C-101B-9397-08002B2CF9AE}" pid="24" name="KIM_Function">
    <vt:lpwstr>1;#Business Support and Growth|35a4073c-23c1-4707-9ffe-0c0e4f1a52c6</vt:lpwstr>
  </property>
</Properties>
</file>